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activeTab="5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15" r:id="rId4"/>
    <sheet name="Приложение 5" sheetId="16" r:id="rId5"/>
    <sheet name="Приложение 6" sheetId="8" r:id="rId6"/>
    <sheet name="Приложение 7" sheetId="9" r:id="rId7"/>
    <sheet name="Приложение 8" sheetId="17" r:id="rId8"/>
    <sheet name="Приложение 9" sheetId="18" r:id="rId9"/>
    <sheet name="Приложение 10" sheetId="19" r:id="rId10"/>
    <sheet name="Приложение 11" sheetId="13" r:id="rId1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2" i="15"/>
  <c r="E55" i="16"/>
  <c r="E54" s="1"/>
  <c r="D55"/>
  <c r="D54" s="1"/>
  <c r="D65" i="15"/>
  <c r="D64"/>
  <c r="D58" l="1"/>
  <c r="D57" s="1"/>
  <c r="E24" i="17" l="1"/>
  <c r="E23" s="1"/>
  <c r="D24"/>
  <c r="D23" s="1"/>
  <c r="C24"/>
  <c r="C23" s="1"/>
  <c r="E89" i="16" l="1"/>
  <c r="D89"/>
  <c r="D74"/>
  <c r="G46" i="8" l="1"/>
  <c r="D92" i="15"/>
  <c r="D77"/>
  <c r="D41" i="3"/>
  <c r="E41"/>
  <c r="D48"/>
  <c r="E48"/>
  <c r="C48"/>
  <c r="C41"/>
  <c r="C27"/>
  <c r="E19" i="17"/>
  <c r="C14"/>
  <c r="E14"/>
  <c r="E21"/>
  <c r="D21"/>
  <c r="E22" i="16" l="1"/>
  <c r="D24" i="15"/>
  <c r="D61"/>
  <c r="D51"/>
  <c r="D19" i="17" l="1"/>
  <c r="D18" s="1"/>
  <c r="D27"/>
  <c r="D25" s="1"/>
  <c r="C13"/>
  <c r="E27"/>
  <c r="E25" s="1"/>
  <c r="C27"/>
  <c r="C25" s="1"/>
  <c r="E20"/>
  <c r="D20"/>
  <c r="C21"/>
  <c r="C20" s="1"/>
  <c r="C19"/>
  <c r="C18" s="1"/>
  <c r="E17"/>
  <c r="D17"/>
  <c r="C17"/>
  <c r="D14"/>
  <c r="E13"/>
  <c r="D13"/>
  <c r="E30"/>
  <c r="D30"/>
  <c r="C30"/>
  <c r="E18"/>
  <c r="C12" l="1"/>
  <c r="E12"/>
  <c r="D12"/>
  <c r="E77" i="16" l="1"/>
  <c r="E73"/>
  <c r="D73"/>
  <c r="E58"/>
  <c r="D58"/>
  <c r="D91" i="15"/>
  <c r="C34" i="3" l="1"/>
  <c r="D56"/>
  <c r="C56"/>
  <c r="C40" s="1"/>
  <c r="C39" s="1"/>
  <c r="D52"/>
  <c r="C52"/>
  <c r="D34"/>
  <c r="D27"/>
  <c r="D24"/>
  <c r="C24"/>
  <c r="D16"/>
  <c r="D15" s="1"/>
  <c r="C16"/>
  <c r="C15" s="1"/>
  <c r="D22" i="16"/>
  <c r="D40" i="3" l="1"/>
  <c r="D39" s="1"/>
  <c r="D23"/>
  <c r="D14" s="1"/>
  <c r="C23"/>
  <c r="C14" s="1"/>
  <c r="G11" i="9" l="1"/>
  <c r="H11"/>
  <c r="H47"/>
  <c r="E29" i="17" s="1"/>
  <c r="E28" s="1"/>
  <c r="E32" s="1"/>
  <c r="G47" i="9"/>
  <c r="D29" i="17" s="1"/>
  <c r="D28" s="1"/>
  <c r="D32" s="1"/>
  <c r="H55" i="9" l="1"/>
  <c r="E13" i="4"/>
  <c r="D12"/>
  <c r="E12"/>
  <c r="D13"/>
  <c r="C13"/>
  <c r="E62" i="16"/>
  <c r="D62"/>
  <c r="D61" s="1"/>
  <c r="E52" i="3"/>
  <c r="E34"/>
  <c r="D17" i="15"/>
  <c r="D16" s="1"/>
  <c r="D15" s="1"/>
  <c r="G10" i="8" l="1"/>
  <c r="C29" i="17"/>
  <c r="C28" s="1"/>
  <c r="C32" s="1"/>
  <c r="E61" i="16"/>
  <c r="E81"/>
  <c r="D81"/>
  <c r="E70"/>
  <c r="E69" s="1"/>
  <c r="E68" s="1"/>
  <c r="E15"/>
  <c r="E14" s="1"/>
  <c r="E13" s="1"/>
  <c r="D15"/>
  <c r="D14" s="1"/>
  <c r="D13" s="1"/>
  <c r="D70"/>
  <c r="D69" s="1"/>
  <c r="D68" s="1"/>
  <c r="E66"/>
  <c r="E65" s="1"/>
  <c r="E64" s="1"/>
  <c r="D66"/>
  <c r="D65" s="1"/>
  <c r="D64" s="1"/>
  <c r="E31"/>
  <c r="E30" s="1"/>
  <c r="D31"/>
  <c r="D30" s="1"/>
  <c r="D102" i="15"/>
  <c r="D101" s="1"/>
  <c r="D84" l="1"/>
  <c r="D73"/>
  <c r="D69"/>
  <c r="D68" s="1"/>
  <c r="D67" s="1"/>
  <c r="D33"/>
  <c r="D32" s="1"/>
  <c r="D77" i="16" l="1"/>
  <c r="E99"/>
  <c r="E98" s="1"/>
  <c r="D99"/>
  <c r="D98" s="1"/>
  <c r="E88"/>
  <c r="D88"/>
  <c r="E34"/>
  <c r="D34"/>
  <c r="E56" i="3"/>
  <c r="E40" s="1"/>
  <c r="D72" i="15"/>
  <c r="D71" s="1"/>
  <c r="D87" i="16" l="1"/>
  <c r="E87"/>
  <c r="G55" i="9"/>
  <c r="D36" i="15"/>
  <c r="D35" s="1"/>
  <c r="G55" i="8" l="1"/>
  <c r="E80" i="16"/>
  <c r="E72" s="1"/>
  <c r="D80"/>
  <c r="D72" s="1"/>
  <c r="E45"/>
  <c r="E44" s="1"/>
  <c r="E43" s="1"/>
  <c r="D45"/>
  <c r="D44" s="1"/>
  <c r="D43" s="1"/>
  <c r="E38"/>
  <c r="E37" s="1"/>
  <c r="D38"/>
  <c r="D37" s="1"/>
  <c r="D41"/>
  <c r="D40" s="1"/>
  <c r="E41"/>
  <c r="E40" s="1"/>
  <c r="D28"/>
  <c r="D27" s="1"/>
  <c r="E28"/>
  <c r="E27" s="1"/>
  <c r="E20"/>
  <c r="D20"/>
  <c r="D57"/>
  <c r="D50"/>
  <c r="D49" s="1"/>
  <c r="E57"/>
  <c r="E50"/>
  <c r="E49" s="1"/>
  <c r="E33"/>
  <c r="D33"/>
  <c r="E48" l="1"/>
  <c r="D48"/>
  <c r="D19"/>
  <c r="D18" s="1"/>
  <c r="E19"/>
  <c r="E18" s="1"/>
  <c r="D90" i="15"/>
  <c r="D83"/>
  <c r="D81"/>
  <c r="D80" s="1"/>
  <c r="D76"/>
  <c r="D60"/>
  <c r="D50" s="1"/>
  <c r="D47"/>
  <c r="D45" s="1"/>
  <c r="D43"/>
  <c r="D42" s="1"/>
  <c r="D40"/>
  <c r="D39" s="1"/>
  <c r="D30"/>
  <c r="D29" s="1"/>
  <c r="D22"/>
  <c r="D21" s="1"/>
  <c r="E102" i="16" l="1"/>
  <c r="D102"/>
  <c r="D20" i="15"/>
  <c r="D46"/>
  <c r="D75"/>
  <c r="E27" i="3"/>
  <c r="E16"/>
  <c r="E15" s="1"/>
  <c r="E24"/>
  <c r="D105" i="15" l="1"/>
  <c r="C18" i="4" s="1"/>
  <c r="E23" i="3"/>
  <c r="E14" s="1"/>
  <c r="E39"/>
  <c r="C60" l="1"/>
  <c r="C14" i="4" s="1"/>
  <c r="D60" i="3"/>
  <c r="E60"/>
  <c r="C12" i="4" l="1"/>
</calcChain>
</file>

<file path=xl/sharedStrings.xml><?xml version="1.0" encoding="utf-8"?>
<sst xmlns="http://schemas.openxmlformats.org/spreadsheetml/2006/main" count="1183" uniqueCount="486">
  <si>
    <t>Ремонт и реконструкция памятников и обелистков участника ВОВ на территории Новогоркинского сельского поселения (Закупка товаров, работ и услуг для государственных (муниципальных) нужд)</t>
  </si>
  <si>
    <t>0930120250</t>
  </si>
  <si>
    <t>Подпрограмма "Развитие муниципальной службы"</t>
  </si>
  <si>
    <t>0250000000</t>
  </si>
  <si>
    <t>Основное мероприятие"Профессиональное и дополнительное образование"</t>
  </si>
  <si>
    <t>0250100000</t>
  </si>
  <si>
    <t>0250120160</t>
  </si>
  <si>
    <t>Услуги по организации мероприятий, связанных с подготовкой к Новогодним праздникам на территории Новогоркинского сельского поселения (Закупка товаров, работ и услуг для государственных (муниципальных) нужд)</t>
  </si>
  <si>
    <t>0930120270</t>
  </si>
  <si>
    <t>Непрограммные направления деятельности администрации Новогоркинского сельского поселения</t>
  </si>
  <si>
    <t>Иные непрограммные мероприятия</t>
  </si>
  <si>
    <t>Наименование доходов</t>
  </si>
  <si>
    <t>000 1 00 00000 00 0000 000</t>
  </si>
  <si>
    <t>НАЛОГОВЫЕ И НЕНАЛОГОВЫЕ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</si>
  <si>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</si>
  <si>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</si>
  <si>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</si>
  <si>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 которых исчисление и уплата налога  осуществляется в соответствии со статьями 227, 227.1 и 228 Налогового кодекса Российской Федерации</t>
  </si>
  <si>
    <t>182 1 01 02020 01 0000 110</t>
  </si>
  <si>
    <t>182 1 01 02030 01 0000 110</t>
  </si>
  <si>
    <t>НАЛОГИ НА ИМУЩЕСТВО</t>
  </si>
  <si>
    <t>Налог на имущество физических лиц</t>
  </si>
  <si>
    <t>182 1 06 01030 10 0000 110</t>
  </si>
  <si>
    <t>Земельный налог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</si>
  <si>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</si>
  <si>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</si>
  <si>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</si>
  <si>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</si>
  <si>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</si>
  <si>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</si>
  <si>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</si>
  <si>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</si>
  <si>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</si>
  <si>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</si>
  <si>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сельских поселений на выравнивание бюджетной обеспеченности</t>
  </si>
  <si>
    <t>ВСЕГО:</t>
  </si>
  <si>
    <t>Сумма ( руб.)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</si>
  <si>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</si>
  <si>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Лежневского муниципального района</t>
  </si>
  <si>
    <t>Ивановской области</t>
  </si>
  <si>
    <t>Прочие неналоговые доходы бюджетов сельских поселений</t>
  </si>
  <si>
    <t>(в процентах)</t>
  </si>
  <si>
    <t>Приложение №1</t>
  </si>
  <si>
    <t>к решению Совета</t>
  </si>
  <si>
    <t>Приложение №2</t>
  </si>
  <si>
    <t>Наименование</t>
  </si>
  <si>
    <t>Приложение №4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</si>
  <si>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</si>
  <si>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Обеспечение подготовки,переподготовки, обучение и повышение квалификации муниципальных служащих и специалистов (Закупка товаров, работ и услуг для обеспечения государственных (муниципальных) нужд)</t>
  </si>
  <si>
    <t>Прочие мероприятия по благоустройству (Закупка товаров, работ и услуг для государственных (муниципальных) нужд)</t>
  </si>
  <si>
    <t>Обеспечение мероприятий по пожарной безопасности в населенных пунктах на территории Новогоркинского сельского поселения (Закупка товаров, работ и услуг для обеспечения государственных (муниципальных) нужд)</t>
  </si>
  <si>
    <t>Нормативно-правовое обеспечение и осуществление мероприятий по информационному обеспечению и взаимодействию с Советом (Ассоциацией) муниципальных образований Ивановской области ( Закупка товаров, работ и услуг для обеспечения государственных (муниципальных) нужд)</t>
  </si>
  <si>
    <t>Обеспечение принципов прозрачности, открытости и эффективности местного самоуправления (Закупка товаров, работ и услуг для обеспечения государственных (муниципальных) нужд)</t>
  </si>
  <si>
    <t>Ремонт и реконструкция памятников и обелистков участникам ВОВ на территории Новогоркинского сельского поселения (Закупка товаров, работ и услуг для обеспечения государственных (муниципальных) нужд)</t>
  </si>
  <si>
    <t>Обеспечение мероприятий в сфере культуры, организация культурного досуга (Закупка товаров, работ и услуг для обеспечения государственных (муниципальных) нужд)</t>
  </si>
  <si>
    <t>0260140191</t>
  </si>
  <si>
    <t>0260000000</t>
  </si>
  <si>
    <t>0260100000</t>
  </si>
  <si>
    <t>300</t>
  </si>
  <si>
    <t>0700000000</t>
  </si>
  <si>
    <t xml:space="preserve"> Подпрограмма  " Библиотечное, библиографическое и информационное обслуживание пользователей библиотек"
</t>
  </si>
  <si>
    <t>Основное мероприятие "Развитие библиотечного дела"</t>
  </si>
  <si>
    <t>Код классификации источников финансирования дефицитов бюджетов</t>
  </si>
  <si>
    <t>Наименование кода классификации источников финансирования дефицитов бюджетов</t>
  </si>
  <si>
    <t>Сумма 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</si>
  <si>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</si>
  <si>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</si>
  <si>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</si>
  <si>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</si>
  <si>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</si>
  <si>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</si>
  <si>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</si>
  <si>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</si>
  <si>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</si>
  <si>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</si>
  <si>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013 01 05 02 01 10 0000 510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</si>
  <si>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</si>
  <si>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</si>
  <si>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</si>
  <si>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</si>
  <si>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</si>
  <si>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</si>
  <si>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</si>
  <si>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</si>
  <si>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</si>
  <si>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</si>
  <si>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</si>
  <si>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</si>
  <si>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</si>
  <si>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</si>
  <si>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</si>
  <si>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</si>
  <si>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</si>
  <si>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0500</t>
  </si>
  <si>
    <t>0503</t>
  </si>
  <si>
    <t>Благоустройство</t>
  </si>
  <si>
    <t>0801</t>
  </si>
  <si>
    <t>КУЛЬТУРА КИНЕМАТОГРАФИЯ</t>
  </si>
  <si>
    <t>0800</t>
  </si>
  <si>
    <t xml:space="preserve">Культура            </t>
  </si>
  <si>
    <t xml:space="preserve"> </t>
  </si>
  <si>
    <t xml:space="preserve">                        Приложение № 10</t>
  </si>
  <si>
    <t xml:space="preserve">                     Новогоркинского сельского поселения</t>
  </si>
  <si>
    <t xml:space="preserve">                        Лежневского муниципального района</t>
  </si>
  <si>
    <t xml:space="preserve">                                                Ивановской области</t>
  </si>
  <si>
    <t xml:space="preserve">               Приложение №  8</t>
  </si>
  <si>
    <t>Обеспечение деятельности Главы Новогоркинского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</si>
  <si>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Наименование муниципального образования</t>
  </si>
  <si>
    <t xml:space="preserve">                                                                                                                                                                               </t>
  </si>
  <si>
    <t>Лежневский  муниципальный район</t>
  </si>
  <si>
    <t>1000</t>
  </si>
  <si>
    <t>СОЦИАЛЬНАЯ ПОЛИТИКА</t>
  </si>
  <si>
    <t>1001</t>
  </si>
  <si>
    <t>Пенсионное обеспечение</t>
  </si>
  <si>
    <t xml:space="preserve">               Новогоркинского сельского поселения</t>
  </si>
  <si>
    <t>0314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</si>
  <si>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</si>
  <si>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</si>
  <si>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</si>
  <si>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013 01 05 02 01 10 0000 610</t>
  </si>
  <si>
    <t>Уменьшение прочих остатков денежных средств бюджетов сельских поселений</t>
  </si>
  <si>
    <t>Целевая        статья</t>
  </si>
  <si>
    <t>Вид расходов</t>
  </si>
  <si>
    <t xml:space="preserve">                                                                                                                        от  «14» ноября 2017г.  № 38</t>
  </si>
  <si>
    <t xml:space="preserve">                                        от  «14» ноября 2017г.  № 38</t>
  </si>
  <si>
    <r>
      <t xml:space="preserve">                                       от  «</t>
    </r>
    <r>
      <rPr>
        <u/>
        <sz val="12"/>
        <color indexed="8"/>
        <rFont val="Times New Roman"/>
        <family val="1"/>
        <charset val="204"/>
      </rPr>
      <t>_14_</t>
    </r>
    <r>
      <rPr>
        <sz val="12"/>
        <color indexed="8"/>
        <rFont val="Times New Roman"/>
        <family val="1"/>
        <charset val="204"/>
      </rPr>
      <t xml:space="preserve">» ноября 2017г.  № 38 </t>
    </r>
  </si>
  <si>
    <t xml:space="preserve">                от  «14» ноября 2017г.  № 38</t>
  </si>
  <si>
    <t xml:space="preserve">                                      "14" ноября 2017г.№ 38</t>
  </si>
  <si>
    <r>
      <t xml:space="preserve">               от  "14" ноября </t>
    </r>
    <r>
      <rPr>
        <sz val="12"/>
        <color indexed="8"/>
        <rFont val="Times New Roman"/>
        <family val="1"/>
        <charset val="204"/>
      </rPr>
      <t>2017г.  № 38</t>
    </r>
  </si>
  <si>
    <t xml:space="preserve">                          от "14" ноября 2017г. № 38</t>
  </si>
  <si>
    <t xml:space="preserve">                                        от "14"ноября 2017г.№ 38</t>
  </si>
  <si>
    <t xml:space="preserve">             от  «14»  ноября 2017г.  № 38</t>
  </si>
  <si>
    <t xml:space="preserve">                             от  «14» ноября 2017г.  № 38</t>
  </si>
  <si>
    <t>Раздел, подраздел</t>
  </si>
  <si>
    <t>ОБЩЕГОСУДАРСТВЕННЫЕ ВОПРОСЫ</t>
  </si>
  <si>
    <t>0100</t>
  </si>
  <si>
    <t>Обеспечение мероприятий в сфере культуры, организация культурного досуга (Закупка товаров, работ и услуг для государственных (муниципальных) нужд)</t>
  </si>
  <si>
    <t>Раздел</t>
  </si>
  <si>
    <t>01</t>
  </si>
  <si>
    <t>02</t>
  </si>
  <si>
    <t>04</t>
  </si>
  <si>
    <t>05</t>
  </si>
  <si>
    <t>03</t>
  </si>
  <si>
    <t>08</t>
  </si>
  <si>
    <t>Приложение №11</t>
  </si>
  <si>
    <t>Вид долгового обязательства</t>
  </si>
  <si>
    <t>Муниципальные займы сельского поселения, осуществляемые путем выпуска ценных бумаг</t>
  </si>
  <si>
    <t>Привлечение</t>
  </si>
  <si>
    <t>Погашение</t>
  </si>
  <si>
    <t xml:space="preserve">Проведение технической инвентаризации объектов недвижимости, оценка и оформление в собственность муниципального имущества Новогоркинского сельского поселения  (Закупка товаров, работ и услуг для обеспечения государственных (муниципальных) нужд)
</t>
  </si>
  <si>
    <t>Расходные обязательства, возникшие в результате заключения соглашения с органами местного самоуправления муниципального района о передаче сельскому поселению осуществления части полномочий по решению вопросов местного значения муниципального района</t>
  </si>
  <si>
    <t xml:space="preserve">Иные непрограммные мероприятия </t>
  </si>
  <si>
    <t>Бюджетные кредиты от других бюджетов бюджетной системы Российской Федерации</t>
  </si>
  <si>
    <t>Кредиты кредитных организаций</t>
  </si>
  <si>
    <t>Общий объём заимствований, направляемых на покрытие дефицита бюджета</t>
  </si>
  <si>
    <t xml:space="preserve">           Лежневского муниципального района</t>
  </si>
  <si>
    <t xml:space="preserve">                       к решению Совета</t>
  </si>
  <si>
    <t xml:space="preserve">                          Приложение № 9</t>
  </si>
  <si>
    <t xml:space="preserve">                                      Ивановской области</t>
  </si>
  <si>
    <t>Общий объём заимствований, направленных на погашение долга</t>
  </si>
  <si>
    <t>Приложение №12</t>
  </si>
  <si>
    <t>Цель гарантирования</t>
  </si>
  <si>
    <t>Х</t>
  </si>
  <si>
    <t xml:space="preserve">Иные условия  предоставления муниципальных гарантий   </t>
  </si>
  <si>
    <t>Проверка финансового состояния принципала</t>
  </si>
  <si>
    <t>Наличие права регрессного требования</t>
  </si>
  <si>
    <t>Наименование принципала</t>
  </si>
  <si>
    <t>№ п/п</t>
  </si>
  <si>
    <t>Код бюджетной классификации</t>
  </si>
  <si>
    <t>Вид дохода</t>
  </si>
  <si>
    <t>Норматив отчисления в местный бюджет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</si>
  <si>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</si>
  <si>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</si>
  <si>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000 1 13 02995 10 0000 130</t>
  </si>
  <si>
    <t>Муниципальное казенное учреждение "Новогоркинское социально-культурное объединение"</t>
  </si>
  <si>
    <t>Обеспечение мероприятий в сфере культуры, организация культурного досуга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</si>
  <si>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Прочие доходы от компенсации затрат бюджетов сельских поселений</t>
  </si>
  <si>
    <t>000 1 13 02065 10 0000 130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</si>
  <si>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</si>
  <si>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000 1 17 01050 10 0000 180</t>
  </si>
  <si>
    <t>000 1 17 05050 10 0000 180</t>
  </si>
  <si>
    <t>Невыясненные поступления, зачисляемые в бюджеты сельских поселений</t>
  </si>
  <si>
    <t xml:space="preserve">                                                                                                       Новогоркинского  сельского поселения</t>
  </si>
  <si>
    <t>Код классификации доходов бюджетов Российской Федерации</t>
  </si>
  <si>
    <t>000 1 01 00000 00 0000 000</t>
  </si>
  <si>
    <t>000 1 01 02010 01 0000 110</t>
  </si>
  <si>
    <t>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</si>
  <si>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</si>
  <si>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</si>
  <si>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>000 1 06 01030 10 0000 110</t>
  </si>
  <si>
    <t>000 1 06 06000 00 0000 110</t>
  </si>
  <si>
    <t>000 1 06 06030 00 0000 110</t>
  </si>
  <si>
    <t>Земельный налог с организаций</t>
  </si>
  <si>
    <t>000 1 06 06033 10 0000 110</t>
  </si>
  <si>
    <t>000 1 06 06040 00 0000 110</t>
  </si>
  <si>
    <t>Земельный налог с физических лиц</t>
  </si>
  <si>
    <t>000 1 06 06043 10 0000 110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</si>
  <si>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</si>
  <si>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</si>
  <si>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</si>
  <si>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</si>
  <si>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</si>
  <si>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Обеспечение мероприятий по пожарной безопасности в населенных пунктах на территории Новогоркинского сельского поселения (Закупка товаров, работ и услуг для государственных (муниципальных) нужд)</t>
  </si>
  <si>
    <t>10</t>
  </si>
  <si>
    <t>Ремонт и реконструкция памятников и обелистков участникам ВОВ на территории Новогоркинского сельского поселения (Закупка товаров, работ и услуг для государственных (муниципальных) нужд)</t>
  </si>
  <si>
    <t>0100000000</t>
  </si>
  <si>
    <t>905 1 11 05035 10 0000 120</t>
  </si>
  <si>
    <t>Нормативно-правовое обеспечение и осуществление мероприятий по информационному обеспечению и взаимодействию с Советом (Ассоциацией) муниципальных образований Ивановской области (Закупка товаров, работ и услуг для обеспечения государственных (муниципальных) нужд)</t>
  </si>
  <si>
    <t>Обеспечение мероприятий по пожарной безопасности в населенных пунктах на территории Новогоркинского сельского поселения (Закупка товаров,работ и услуг для обеспечения государственных (муниципальных) нужд)</t>
  </si>
  <si>
    <t>Обучение и информирование населения по вопросам пожарной безопасности (Закупка товаров, работ и услуг для обеспечения государственных (муниципальных) нужд)</t>
  </si>
  <si>
    <t>Содержание зеленных насаждений в местах общего пользования на территории Новогоркинского сельского поселения (Закупка товаров, работ и услуг для обеспечения государственных (муниципальных) нужд)</t>
  </si>
  <si>
    <t>Ремонт и реконструкция памятников и обелистков участника ВОВ на территории Новогоркинского сельского поселения (Закупка товаров, работ и услуг для обеспечения  государственных (муниципальных) нужд)</t>
  </si>
  <si>
    <t>Прочие мероприятия по благоустройству (Закупка товаров, работ и услуг для обеспечения  государственных (муниципальных) нужд)</t>
  </si>
  <si>
    <t>Обеспечение функций администрации Новогоркинского сельского поселения (Закупка товаров, работ и услуг для обеспечения государственных (муниципальных) нужд)</t>
  </si>
  <si>
    <t>Обеспечение принципов прозрачности, открытости и эффективности местного самоуправления (Закупка товаров, работ и услуг для обеспечения  государственных (муниципальных) нужд)</t>
  </si>
  <si>
    <t>Обеспечение подготовки, переподготовки, обучение и повышение квалификации муниципальных служащих и специалистов(Закупка товаров, работ и услуг для обеспечения государственных (муниципальных) нужд)</t>
  </si>
  <si>
    <t>Обеспечение мероприятий по пожарной безопасности в населенных пунктах на территории Новогоркинского сельского поселения (Закупка товаров,работ и услуг для обеспечения  государственных (муниципальных) нужд)</t>
  </si>
  <si>
    <t>Обеспечение мероприятий в сфере культуры, организация культурного досуга (Закупка товаров, работ и услуг для обеспечения государственных (муниципальных)  нужд)</t>
  </si>
  <si>
    <t>Содержание зеленных насаждений в местах общего пользования на территории Новогоркинского сельского поселения (Закупка товаров, работ и услуг для обеспечения  государственных (муниципальных) нужд)</t>
  </si>
  <si>
    <t>Услуги по организации мероприятий, связанных с подготовкой к Новогодним праздникам на территории Новогоркинского сельского поселения (Закупка товаров, работ и услуг для обеспечения государственных (муниципальных) нужд)</t>
  </si>
  <si>
    <t>Прочие мероприятия по благоустройству (Закупка товаров, работ и услуг для обеспечения государственных (муниципальных) нужд)</t>
  </si>
  <si>
    <t>Межбюджетные трансферты бюджету Лежневского муниципального района на осуществление мероприятий по передаче части полномочий по вопросу контроля за исполнением бюджета Новогоркинского сельского поселения</t>
  </si>
  <si>
    <t>Дотации бюджетам бюджетной системы Российской Федерации</t>
  </si>
  <si>
    <t>Дотации на выравнивание бюджетной обеспеченности</t>
  </si>
  <si>
    <t xml:space="preserve">Субвенции бюджетам бюджетной системы Российской Федерации </t>
  </si>
  <si>
    <t>13</t>
  </si>
  <si>
    <t>Нормативно-правовое обеспечение и осуществление мероприятий по информационному обеспечению и взаимодействию с Советом (Ассоциацией) муниципальных образований Ивановской области ( Закупка товаров, работ и услуг для государственных (муниципальных) нужд)</t>
  </si>
  <si>
    <t>Сумма гарантирования руб.</t>
  </si>
  <si>
    <t>Сумма  (руб.)</t>
  </si>
  <si>
    <t xml:space="preserve">                                                                                                                  Новогоркинского  сельского поселения</t>
  </si>
  <si>
    <t xml:space="preserve">                                             Новогоркинского  сельского поселения</t>
  </si>
  <si>
    <t>Основное мероприятие "Нормативно-правовое обеспечение органов местного самоуправления Новогоркинского сельского поселения"</t>
  </si>
  <si>
    <t>Основное мероприятие "Повышение качества и доступности информации для решения вопросов местного значения"</t>
  </si>
  <si>
    <t xml:space="preserve">                        Новогоркинского  сельского поселения</t>
  </si>
  <si>
    <t xml:space="preserve">Приложение № 6 </t>
  </si>
  <si>
    <t xml:space="preserve">                          Новогоркинского  сельского поселения</t>
  </si>
  <si>
    <t>Приложение № 7</t>
  </si>
  <si>
    <t xml:space="preserve"> Лежневского муниципального района</t>
  </si>
  <si>
    <t>Обеспечение принципов прозрачности, открытости и эффективности местного самоуправления (Закупка товаров, работ и услуг для государственных (муниципальных) нужд)</t>
  </si>
  <si>
    <t>Обеспечение принципов прозрачности, открытости и эффективности местного самоуправления  (Закупка товаров, работ и услуг для государственных (муниципальных) нужд)</t>
  </si>
  <si>
    <t>0200000000</t>
  </si>
  <si>
    <t>Подпрограмма "Обеспечение деятельности органов местного самоуправления Новогоркинского сельского поселения"</t>
  </si>
  <si>
    <t>0210000000</t>
  </si>
  <si>
    <t>Основное мероприятие " Обеспечение деятельности Главы Новогоркинского сельского поселения"</t>
  </si>
  <si>
    <t>0210100000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</si>
  <si>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</si>
  <si>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</si>
  <si>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</si>
  <si>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Обеспечение деятельности Главы Новогоркинского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</si>
  <si>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0210101560</t>
  </si>
  <si>
    <t>Основное мероприятие "Обеспечение функций администрации Новогоркинского сельского поселения"</t>
  </si>
  <si>
    <t>0210200000</t>
  </si>
  <si>
    <t>Обеспечение функций администрации Новогоркинского сельского поселения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</si>
  <si>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0210201570</t>
  </si>
  <si>
    <t>Обеспечение функций администрации Новогоркинского сельского поселения (Закупка товаров, работ и услуг для государственных (муниципальных) нужд)</t>
  </si>
  <si>
    <t>Обеспечение функций администрации Новогоркинского сельского поселения (Иные бюджетные ассигнования)</t>
  </si>
  <si>
    <t>Подпрограмма "Информационно-программное обеспечение и организация бюджетного процесса"</t>
  </si>
  <si>
    <t>100</t>
  </si>
  <si>
    <t>200</t>
  </si>
  <si>
    <t>800</t>
  </si>
  <si>
    <t>4490051180</t>
  </si>
  <si>
    <t>Финансовое обеспечение деятельности по библиотечному обслуживанию посетителей библиотек(Расходы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</si>
  <si>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Всего:</t>
  </si>
  <si>
    <t>0220000000</t>
  </si>
  <si>
    <t>0220100000</t>
  </si>
  <si>
    <t>0220120120</t>
  </si>
  <si>
    <t>Подпрограмма "Обеспечение финансирования непредвиденных расходов Новогоркинского сельского поселения"</t>
  </si>
  <si>
    <t>0230000000</t>
  </si>
  <si>
    <t>Основное мероприятие "Управление резервными средствами местного бюджета"</t>
  </si>
  <si>
    <t>0230100000</t>
  </si>
  <si>
    <t>Резервный фонд администрации Новогоркинского сельского поселения (Иные бюджетные ассигнования)</t>
  </si>
  <si>
    <t>0230120140</t>
  </si>
  <si>
    <t>Подпрограмма "Иные мероприятия в области муниципального управления"</t>
  </si>
  <si>
    <t xml:space="preserve"> 0240000000</t>
  </si>
  <si>
    <t>0240100000</t>
  </si>
  <si>
    <t>0240120150</t>
  </si>
  <si>
    <t>0300000000</t>
  </si>
  <si>
    <t>Основное мероприятие "Повышение уровня пожарной безопасности населенных пунктов и объектов, находящихся на территории Новогоркинского сельского поселения"</t>
  </si>
  <si>
    <t>Обучение и информирование населения по вопросам пожарной безопасности (Закупка товаров, работ и услуг для государственных (муниципальных) нужд)</t>
  </si>
  <si>
    <t>0400000000</t>
  </si>
  <si>
    <t>Подпрограмма "Организация деятельности клубных формирований и формирований самодеятельного народного творчества"</t>
  </si>
  <si>
    <t>0410000000</t>
  </si>
  <si>
    <t>Основное мероприятие "Сохранение и развитие традиционной народной культуры"</t>
  </si>
  <si>
    <t>0410100000</t>
  </si>
  <si>
    <t>Код главного распорядителя</t>
  </si>
  <si>
    <t>Подраздел</t>
  </si>
  <si>
    <t>Целевая статья</t>
  </si>
  <si>
    <t>Сумма, руб.</t>
  </si>
  <si>
    <t xml:space="preserve">           Новогоркинского сельского поселения</t>
  </si>
  <si>
    <t>Администрация Новогоркинского сельского поселения</t>
  </si>
  <si>
    <t>905</t>
  </si>
  <si>
    <t>Другие вопросы в области национальной безопасности и правоохранительной деятельности</t>
  </si>
  <si>
    <t>Обеспечение мероприятий в сфере культуры, организация культурного досуга ( 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</si>
  <si>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0410101580</t>
  </si>
  <si>
    <t>Обеспечение мероприятий в сфере культуры, организация культурного досуга (Иные бюджетные ассигнования)</t>
  </si>
  <si>
    <t>Обеспечение мероприятий в сфере культуры, организация культурного досуга (Закупка товаров, работ и услуг для государственных (муниципальных)  нужд)</t>
  </si>
  <si>
    <t>Финансовое обеспечение деятельности по библиотечному обслуживанию посетителей библиотек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</si>
  <si>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                  Лежневского муниципального района</t>
  </si>
  <si>
    <t xml:space="preserve">                                            Ивановской области</t>
  </si>
  <si>
    <t xml:space="preserve">                                                                                       Новогоркинского сельского поселения</t>
  </si>
  <si>
    <t xml:space="preserve">                            к Решению Совета</t>
  </si>
  <si>
    <t>0430000000</t>
  </si>
  <si>
    <t>0430100000</t>
  </si>
  <si>
    <t>0430196021</t>
  </si>
  <si>
    <t>0900000000</t>
  </si>
  <si>
    <t>Подпрограмма "Организация освещения населенных пунктов"</t>
  </si>
  <si>
    <t>0910000000</t>
  </si>
  <si>
    <t>Основное мероприятие "Благоустройство территории населенных пунктов наружным освещением в соотвествии с нормативными требованиями"</t>
  </si>
  <si>
    <t>0910100000</t>
  </si>
  <si>
    <t>Основное мероприятие "Организация муниципального пенсионного обеспечения"</t>
  </si>
  <si>
    <t>Осуществление дополнительного пенсионного обеспечения за выслугу лет муниципальным служащим, лицам, замещавшим выборные муниципальные должности муниципальной службы (Социальное обеспечение и иные выплаты населению)</t>
  </si>
  <si>
    <t>Подпрограмма "Муниципальное пенсионное обеспечение в Новогоркинском сельском поселении"</t>
  </si>
  <si>
    <t>0930120281</t>
  </si>
  <si>
    <t>Выполнение работ по организации освещения населенных пунктов Новогоркинского сельского поселения (Закупка товаров, работ и услуг для государственных (муниципальных) нужд)</t>
  </si>
  <si>
    <t>0910120190</t>
  </si>
  <si>
    <t>Подпрограмма "Озеленение"</t>
  </si>
  <si>
    <t>0920000000</t>
  </si>
  <si>
    <t>Основное мероприятие "Создание эстетического вида Новогоркинского сельского поселения, создание гармоничной архитектурно-ланшафтной среды"</t>
  </si>
  <si>
    <t>0920100000</t>
  </si>
  <si>
    <t>Содержание зеленных насаждений в местах общего пользования на территории Новогоркинского сельского поселения (Закупка товаров, работ и услуг для государственных (муниципальных) нужд)</t>
  </si>
  <si>
    <t>0920120020</t>
  </si>
  <si>
    <t>Подпрограмма "Благоустройство населенных пунктов Новогоркинского сельского поселения"</t>
  </si>
  <si>
    <t>0930000000</t>
  </si>
  <si>
    <t>Основное мероприятие "Повышение уровня внешнего благоустройства и санитарного содержания населенных пунктов Новогоркинского сельского поселения"</t>
  </si>
  <si>
    <t>0930100000</t>
  </si>
  <si>
    <t>4000000000</t>
  </si>
  <si>
    <t>4490000000</t>
  </si>
  <si>
    <t>Выполнение работ по организации освещения населенных пунктов Новогоркинского сельского поселения (Закупка товаров, работ и услуг для обеспечения государственных (муниципальных) нужд)</t>
  </si>
  <si>
    <t>Содержание в надлежащем состоянии существующих детских игровых площадок (Закупка товаров, работ и услуг для обеспечения государственных (муниципальных) нужд)</t>
  </si>
  <si>
    <t>0930120261</t>
  </si>
  <si>
    <t>Механический и химический методы ликвидации борщевика  на территории Новогоркинского сельского поселения (Закупка товаров, работ и услуг для обеспечения государственных (муниципальных) нужд)</t>
  </si>
  <si>
    <t>Механический и химический методы ликвидации борщевика на территории Новогоркинского сельского поселения (Закупка товаров, работ и услуг для государственных (муниципальных) нужд)</t>
  </si>
  <si>
    <t>09</t>
  </si>
  <si>
    <t>4390096043</t>
  </si>
  <si>
    <t>4390096044</t>
  </si>
  <si>
    <t>14</t>
  </si>
  <si>
    <t>4390096040</t>
  </si>
  <si>
    <t>Обеспечение подготовки, переподготовки, обучение и повышение квалификации муниципальных служащих и специалистов (Закупка товаров, работ и услуг для обеспечения государственных (муниципальных) нужд)</t>
  </si>
  <si>
    <t>0400</t>
  </si>
  <si>
    <t>0409</t>
  </si>
  <si>
    <t>Национальная экономика</t>
  </si>
  <si>
    <r>
      <t>Дорожное хозяйство (дорожные фонды)</t>
    </r>
    <r>
      <rPr>
        <sz val="11"/>
        <color rgb="FF000000"/>
        <rFont val="Times New Roman"/>
        <family val="1"/>
        <charset val="204"/>
      </rPr>
      <t xml:space="preserve"> </t>
    </r>
  </si>
  <si>
    <t>НАЛОГИ НА ПРИБЫЛЬ, ДОХОДЫ</t>
  </si>
  <si>
    <t>000 1 11 05000 00 0000 120</t>
  </si>
  <si>
    <t xml:space="preserve">Доходы от оказания платных услуг  и компенсации затрат государства </t>
  </si>
  <si>
    <t xml:space="preserve">Доходы от прочих неналоговых доходов </t>
  </si>
  <si>
    <t xml:space="preserve">                                    Нормативы  распределения поступлений доходов в бюджет Новогоркинского сельского</t>
  </si>
  <si>
    <t>Налог на доходы физических лиц с доходов, источником которых является налоговый агент, за исключением доходов, в отношении  которых исчисление и уплата налога  осуществляются в соответствии со статьями 227, 227.1 и 228 Налогового кодекса Российской Федерации</t>
  </si>
  <si>
    <t>000 1 06 00000 00 0000 000</t>
  </si>
  <si>
    <t>000 1 06 01000 10 0000 110</t>
  </si>
  <si>
    <t>000 2 02 10001 00 0000 150</t>
  </si>
  <si>
    <t>000 2 02 15001 10 0000 150</t>
  </si>
  <si>
    <t>905 2 02 15001 10 0000 150</t>
  </si>
  <si>
    <t>000 2 02 30000 00 0000 150</t>
  </si>
  <si>
    <t>000 2 02 35118 00 0000 150</t>
  </si>
  <si>
    <t>905 2 02 35118 10 0000 150</t>
  </si>
  <si>
    <t>000 2 02 35118 10 0000 150</t>
  </si>
  <si>
    <t>000 2 02 40000 00 0000 150</t>
  </si>
  <si>
    <t>000 2 02 40014 00 0000 150</t>
  </si>
  <si>
    <t>000 2 02 40014 10 0000 150</t>
  </si>
  <si>
    <t>905 2 02 40014 10 0000 150</t>
  </si>
  <si>
    <t>Расходы на осуществление мероприятий по обеспечению безопасности людей на водных объектах, охране их жизни и здоровья в границах поселений  (Закупка товаров, работ и услуг для государственных (муниципальных) нужд)</t>
  </si>
  <si>
    <t>Расходы на осуществление дорожной деятельности в отношении автомобильных дорог местного значения в границах населенных пунктов поселений (Закупка товаров, работ и услуг для государственных (муниципальных) нужд)</t>
  </si>
  <si>
    <t>500</t>
  </si>
  <si>
    <t>ЖИЛИЩНО-КОММУНАЛЬНОЕ ХОЗЯЙСТВО</t>
  </si>
  <si>
    <t>Нормативно-правовое обеспечение и осуществление мероприятий по информационному обеспечению и взаимодействию с Советом (Ассоциацией) муниципальных образований Ивановской области (Иные бюджетные ассигнования)</t>
  </si>
  <si>
    <t>0930120290</t>
  </si>
  <si>
    <t>0600000000</t>
  </si>
  <si>
    <t>Подпрограмма "Создание здоровых и безопасных условий труда работников"</t>
  </si>
  <si>
    <t>0610000000</t>
  </si>
  <si>
    <t>Основное мероприятие "Создание здоровых и безопасных условий труда работников"</t>
  </si>
  <si>
    <t>0610100000</t>
  </si>
  <si>
    <t>Мероприятия по созданию здоровых и безопасных условий труда работников  (Закупка товаров, работ и услуг для государственных (муниципальных) нужд)</t>
  </si>
  <si>
    <t>0610120010</t>
  </si>
  <si>
    <t>Подпрограмма "Энергосбережение и повышение энергетической эффективности в муниципальных учреждениях"</t>
  </si>
  <si>
    <t>Основное мероприятие "Повышение энергетической эффетивности учреждений Новогоркинского сельского поселения"</t>
  </si>
  <si>
    <t>0710000000</t>
  </si>
  <si>
    <t>0710100000</t>
  </si>
  <si>
    <t>Осуществление комплекса мер по внедрению энергосберегающих технологий в муниципальных учреждениях Новогоркинского сельского поселения (Закупка товаров, работ и услуг для государственных (муниципальных) нужд)</t>
  </si>
  <si>
    <t>0710120010</t>
  </si>
  <si>
    <t>Мероприятия по созданию здоровых и безопасных условий труда работников (Закупка товаров, работ и услуг для обеспечения государственных (муниципальных) нужд)</t>
  </si>
  <si>
    <t>Осуществление комплекса мер по внедрению энергосберегающих технологий в муниципальных учреждениях Новогоркинского сельского поселения (Закупка товаров, работ и услуг для обеспечения государственных (муниципальных) нужд)</t>
  </si>
  <si>
    <t>Содержание и обслуживание имущества казны сельского поселения (Закупка товаров, работ и услуг для обеспечения государственных (муниципальных) нужд)</t>
  </si>
  <si>
    <t>000 2 02 10000 00 0000 150</t>
  </si>
  <si>
    <t>Расходы на осуществление части полномочий по решению вопросов местного значения в соответствии с заключенными соглашениями на организацию в границах поселения  водоснабжения населения (Закупка товаров, работ и услуг для обеспечения государственных (муниципальных) нужд)</t>
  </si>
  <si>
    <t>Расходы на осуществление части полномочий по решению вопросов местного значения в соответствии с заключенными соглашениями на содержание мест захоронения (Закупка товаров, работ и услуг для обеспечения государственных (муниципальных) нужд)</t>
  </si>
  <si>
    <t>Подпрограмма "Энергосбережение и повышение энергетической эффективности муниципального казенного учреждения "Новогоркинское социально-культурное объединение"</t>
  </si>
  <si>
    <t>0440000000</t>
  </si>
  <si>
    <t>Основное мероприятие "Энергосбережение и повышение энергетической эффективности муниципального учреждения культуры"</t>
  </si>
  <si>
    <t>0440100000</t>
  </si>
  <si>
    <t>Энергосбережение и повышение энергетической эффективности муниципального казенного учреждения (Закупка товаров, работ и услуг для обеспечения государственных (муниципальных)  нужд)</t>
  </si>
  <si>
    <t>0440101570</t>
  </si>
  <si>
    <t>11</t>
  </si>
  <si>
    <t>0111</t>
  </si>
  <si>
    <t>Резервные фонды</t>
  </si>
  <si>
    <t>Защита населения и территории от чрезвычайных ситуаций природного и техногенного характера, пожарная безопасность</t>
  </si>
  <si>
    <r>
      <t xml:space="preserve">Подпрограмма </t>
    </r>
    <r>
      <rPr>
        <b/>
        <sz val="12"/>
        <color indexed="8"/>
        <rFont val="Arial Cyr"/>
        <charset val="204"/>
      </rPr>
      <t>"</t>
    </r>
    <r>
      <rPr>
        <b/>
        <sz val="12"/>
        <color indexed="8"/>
        <rFont val="Times New Roman"/>
        <family val="1"/>
        <charset val="204"/>
      </rPr>
      <t>Эффективное управление муниципальным имуществом Новогоркинского сельского поселения</t>
    </r>
    <r>
      <rPr>
        <b/>
        <sz val="12"/>
        <color indexed="8"/>
        <rFont val="Arial Cyr"/>
        <charset val="204"/>
      </rPr>
      <t>"</t>
    </r>
  </si>
  <si>
    <t>0110000000</t>
  </si>
  <si>
    <t>Основное мероприятие "Эффективное управление муниципальным имуществом Новогоркинского сельского поселения"</t>
  </si>
  <si>
    <t>0110100000</t>
  </si>
  <si>
    <t>0110120240</t>
  </si>
  <si>
    <t>0110120241</t>
  </si>
  <si>
    <t>Подпрограмма "Обеспечение первичных мер пожарной безопасности в границах населенных пунктов Новогоркинского сельского поселения"</t>
  </si>
  <si>
    <t>0310000000</t>
  </si>
  <si>
    <t>0310100000</t>
  </si>
  <si>
    <t>0310120130</t>
  </si>
  <si>
    <t>0310120230</t>
  </si>
  <si>
    <t>2024 год</t>
  </si>
  <si>
    <t>2025 год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</si>
  <si>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</si>
  <si>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</si>
  <si>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Реализация полномочий Российской Федерации по первичному воинскому учету органами местного самоуправления поселений и городских округов</t>
  </si>
  <si>
    <t>Осуществление первичного воинского учета органами местного самоуправления поселений и городских округов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</si>
  <si>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Осуществление первичного воинского учета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</si>
  <si>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Расходы на осуществление дорожной деятельности в отношении автомобильных дорог местного значения в границах населенных пунктов поселений, в части организации освещения (Закупка товаров, работ и услуг для государственных (муниципальных) нужд)</t>
  </si>
  <si>
    <t>Расходы на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района, в части освещения (Закупка товаров, работ и услуг для обеспечения государственных (муниципальных) нужд)</t>
  </si>
  <si>
    <t>Расходы на осуществление дорожной деятельности в отношении автомобильных дорог местного значения вне границ населенных пунктов в  границах муниципального района (Закупка товаров, работ и услуг для государственных (муниципальных) нужд)</t>
  </si>
  <si>
    <t>4390096041</t>
  </si>
  <si>
    <t>4390096042</t>
  </si>
  <si>
    <t>Финансовое обеспечение деятельности по библиотечному обслуживанию посетителей библиотек (Закупка товаров, работ и услуг для обеспечения государственных (муниципальных) нужд)</t>
  </si>
  <si>
    <t>поселения на 2024 год и на плановый период 2025 и 2026 годов</t>
  </si>
  <si>
    <t>Доходы  бюджета Новогоркинского сельского поселения по кодам классификации доходов бюджетов на 2024 год и плановый период 2025 и 2026 годов</t>
  </si>
  <si>
    <t xml:space="preserve"> 2024 год</t>
  </si>
  <si>
    <t>2026 год</t>
  </si>
  <si>
    <t>Источники внутреннего финансирования дефицита
бюджета  Новогоркинского сельского поселения на 2024 год и на плановый период 2025 и 2026 годов</t>
  </si>
  <si>
    <t>Распределение бюджетных ассигнований по целевым статьям (муниципальным программам Новогоркинского сельского поселения и не включенным в муниципальные программы Новогоркинского сельского поселения направлениям деятельности органов муниципальной власти Новогоркинского сельского поселения, группам видов расходов классификации расходов бюджета Новогоркинского сельского поселения на 2024 год</t>
  </si>
  <si>
    <t>Иные межбюджетные трансферты, предоставляемые из бюджета Новогоркинского сельского поселения в бюджет Лежневского муниципального района на осуществление контроля по исполнению бюджета Новогоркинского сельского поселения (Межбюджетные трансферты)</t>
  </si>
  <si>
    <t>0210297030</t>
  </si>
  <si>
    <t>Муниципальная программа Новогоркинского сельского поселения "Управление и распоряжение муниципальным имуществом  Новогоркинского сельского поселения на 2024-2026 годы"</t>
  </si>
  <si>
    <t>Муниципальная программа Новогоркинского сельского поселения "Совершенствование муниципального управления Новогоркинского сельского поселения на 2024-2026 годы"</t>
  </si>
  <si>
    <t>Муниципальная программа Новогоркинского сельского поселения "Обеспечение пожарной безопасности на территории Новогоркинского сельского поселения на 2024 - 2026 годы"</t>
  </si>
  <si>
    <t>Муниципальная программа Новогоркинского сельского поселения "Развитие культуры в Новогоркинском сельском поселении 2024-2026 г.г."</t>
  </si>
  <si>
    <t>Муниципальная программа "Улучшение условий и охраны труда в Новогоркинском сельском поселении на 2024 год и плановый период 2025 и 2026 годы</t>
  </si>
  <si>
    <t>Муниципальная программа "Энергосбережение и повышение энергетической эффективности администрации Новогоркинского сельского поселения на 2024-2026 годы"</t>
  </si>
  <si>
    <t>Муниципальная программа Новогоркинского сельского поселения "Развитие  территории Новогоркинского сельского поселения  на 2024-2026 годы"</t>
  </si>
  <si>
    <t>Распределение бюджетных ассигнований по целевым статьям (муниципальным программам Новогоркинского сельского поселения и не включенным в муниципальные программы Новогоркинского сельского поселения направлениям деятельности органов муниципальной власти Новогоркинского сельского поселения, группам видов расходов классификации расходов бюджета Новогоркинского сельского поселения на 2025 и 2026 годы</t>
  </si>
  <si>
    <t>Муниципальная программа Новогоркинского сельского поселения "Обеспечение пожарной безопасности на территории Новогоркинского сельского поселения на 2024-2026 годы"</t>
  </si>
  <si>
    <t>Ведомственная структура расходов бюджета Новогоркинского сельского поселения на 2024 год</t>
  </si>
  <si>
    <t>906</t>
  </si>
  <si>
    <t>06</t>
  </si>
  <si>
    <t>Ведомственная структура расходов бюджета Новогоркинского сельского поселения на 2025-2026 годы</t>
  </si>
  <si>
    <t>Распределение бюджетных ассигнований бюджета Новогоркинского сельского поселения по разделам и подразделам классификации расходов бюджетов на 2024 год и на плановый период 2025 и 2026 годов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</si>
  <si>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</si>
  <si>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</si>
  <si>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Программа муниципальных заимствований  Новогоркинского сельского поселения на 2024 год и на плановый период 2025 и 2026 годов </t>
  </si>
  <si>
    <t>Программа
муниципальных гарантий Новогоркинского сельского поселенияв валюте Российской Федерации  на 2024 год и на плановый период 2025 и 2026 годов</t>
  </si>
  <si>
    <t xml:space="preserve"> Перечень подлежащих предоставлению муниципальных гарантий Новогоркинского сельского поселения в 2024-2026  годах</t>
  </si>
  <si>
    <t>Распределение межбюджетных трансфертов бюджету Лежневского муниципального района на 2024 год и на плановый период 2025 и 2026 годы</t>
  </si>
  <si>
    <t>Осуществление первичного воинского учета органами местного самоуправления поселений и городских округов (расходы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</si>
  <si>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000 2 02 10002 00 0000 150</t>
  </si>
  <si>
    <t>Дотации бюджетам на поддержку мер по обеспечению сбалансированности бюджетов</t>
  </si>
  <si>
    <t>000 2 02 15002 10 0000 150</t>
  </si>
  <si>
    <t>Дотации бюджетам сельских поселений на поддержку мер по обеспечению сбалансированности бюджетов</t>
  </si>
  <si>
    <t>905 2 02 15002 10 0000 150</t>
  </si>
  <si>
    <t>000 2 02 20000 00 0000 150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</si>
  <si>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</si>
  <si>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</si>
  <si>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</si>
  <si>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</si>
  <si>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</si>
  <si>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905 2 02 29999 10 0000 150</t>
  </si>
  <si>
    <t>Укрепление материально-технической базы муниципальных учреждений культуры Ивановской области (Закупка товаров, работ и услуг для обеспечения государственных (муниципальных)  нужд)</t>
  </si>
  <si>
    <t>Расходы на осуществление дорожной деятельности в отношении автомобильных дорог местного значения в границах населенных пунктов поселений, в части организации уличного освещения (Закупка товаров, работ и услуг для государственных (муниципальных) нужд)</t>
  </si>
  <si>
    <t>0910196015</t>
  </si>
  <si>
    <t>Расходы на осуществление части полномочий по решению вопросов местного значения на организацию деятельности по сбору (в том числе раздельному сбору) и транспортированию твердых коммунальных отходов (Закупка товаров, работ и услуг для обеспечения государственных (муниципальных) нужд)</t>
  </si>
  <si>
    <t>Расходы на осуществление части полномочий по решению вопросов местного значения на организацию деятельности по сбору (в том числе раздельному сбору) и транспортированию твердых коммунальных отходов (Закупка товаров, работ и услуг для государственных (муниципальных) нужд)</t>
  </si>
  <si>
    <t>4390096049</t>
  </si>
  <si>
    <t>0502</t>
  </si>
  <si>
    <t>Коммунальное хозяйство</t>
  </si>
  <si>
    <t>Подпрограмма "Участие в организации официальных спортивных мероприятий"</t>
  </si>
  <si>
    <t>0420000000</t>
  </si>
  <si>
    <t>Основное мероприятие "Обеспечение  организаций и проведение физкультурных мероприятий и массовых спортивных мероприятий"</t>
  </si>
  <si>
    <t>0420100000</t>
  </si>
  <si>
    <t>0420181980</t>
  </si>
  <si>
    <t>Обеспечение мероприятий в сфере культуры, организация культурного досуга (Социальное обеспечение и иные выплаты населению)</t>
  </si>
  <si>
    <t xml:space="preserve">  Приложение № 1 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 2024 г. № 1                                                                                                                                                                                           </t>
  </si>
  <si>
    <t xml:space="preserve">  Приложение № 2 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 2024 г. № 1                                                                                                                                                                                           </t>
  </si>
  <si>
    <t xml:space="preserve">  Приложение №3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 </t>
  </si>
  <si>
    <t xml:space="preserve">  Приложение №4 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</t>
  </si>
  <si>
    <t xml:space="preserve">  Приложение №5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</t>
  </si>
  <si>
    <t xml:space="preserve">  Приложение № 6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 </t>
  </si>
  <si>
    <t xml:space="preserve">  Приложение № 7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</t>
  </si>
  <si>
    <t xml:space="preserve">  Приложение № 8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 </t>
  </si>
  <si>
    <t xml:space="preserve">  Приложение № 9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 </t>
  </si>
  <si>
    <t xml:space="preserve">  Приложение № 10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 </t>
  </si>
  <si>
    <t xml:space="preserve">  Приложение № 11                                                                                                                                                                                                       к решению Совета Новогоркинского сельского поселения                                                                                                         Лежневского муниципального района                                                                                                                                         Ивановской области                                                                                                                                                                                             от "29" января 2024г. № 1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</si>
</sst>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Arial Cyr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43" fontId="4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3" fontId="2" fillId="0" borderId="1" xfId="2" applyFont="1" applyBorder="1" applyAlignment="1">
      <alignment horizontal="center" vertical="top" wrapText="1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1" xfId="0" applyNumberFormat="1" applyFont="1" applyBorder="1" applyAlignment="1">
      <alignment wrapText="1"/>
    </xf>
    <xf numFmtId="43" fontId="2" fillId="0" borderId="1" xfId="0" applyNumberFormat="1" applyFont="1" applyBorder="1" applyAlignment="1">
      <alignment horizontal="center" vertical="top" wrapText="1"/>
    </xf>
    <xf numFmtId="43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0" fillId="0" borderId="0" xfId="0" applyAlignment="1"/>
    <xf numFmtId="2" fontId="5" fillId="0" borderId="0" xfId="0" applyNumberFormat="1" applyFont="1" applyAlignment="1">
      <alignment vertical="top" wrapText="1"/>
    </xf>
    <xf numFmtId="0" fontId="0" fillId="3" borderId="0" xfId="0" applyFill="1"/>
    <xf numFmtId="0" fontId="8" fillId="0" borderId="1" xfId="0" applyFont="1" applyBorder="1" applyAlignment="1">
      <alignment wrapText="1"/>
    </xf>
    <xf numFmtId="0" fontId="0" fillId="0" borderId="0" xfId="0" applyBorder="1"/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justify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2" borderId="1" xfId="2" applyNumberFormat="1" applyFont="1" applyFill="1" applyBorder="1" applyAlignment="1">
      <alignment horizontal="right" vertical="top" wrapText="1"/>
    </xf>
    <xf numFmtId="2" fontId="2" fillId="0" borderId="1" xfId="2" applyNumberFormat="1" applyFont="1" applyBorder="1" applyAlignment="1">
      <alignment horizontal="right" vertical="top" wrapText="1"/>
    </xf>
    <xf numFmtId="2" fontId="2" fillId="2" borderId="7" xfId="2" applyNumberFormat="1" applyFont="1" applyFill="1" applyBorder="1" applyAlignment="1">
      <alignment horizontal="right" vertical="top" wrapText="1"/>
    </xf>
    <xf numFmtId="0" fontId="2" fillId="0" borderId="21" xfId="0" applyFont="1" applyBorder="1" applyAlignment="1">
      <alignment wrapText="1"/>
    </xf>
    <xf numFmtId="2" fontId="2" fillId="4" borderId="1" xfId="2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49" fontId="2" fillId="5" borderId="1" xfId="0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11" fillId="0" borderId="0" xfId="0" applyFont="1"/>
    <xf numFmtId="2" fontId="1" fillId="0" borderId="4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8" fillId="2" borderId="7" xfId="0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wrapText="1"/>
    </xf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center" vertical="top" wrapText="1"/>
    </xf>
    <xf numFmtId="2" fontId="2" fillId="6" borderId="1" xfId="2" applyNumberFormat="1" applyFont="1" applyFill="1" applyBorder="1" applyAlignment="1">
      <alignment horizontal="right" vertical="top" wrapText="1"/>
    </xf>
    <xf numFmtId="49" fontId="2" fillId="0" borderId="0" xfId="0" applyNumberFormat="1" applyFont="1" applyBorder="1" applyAlignment="1">
      <alignment horizontal="center" vertical="top" wrapText="1"/>
    </xf>
    <xf numFmtId="43" fontId="2" fillId="0" borderId="0" xfId="0" applyNumberFormat="1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2" fontId="2" fillId="0" borderId="7" xfId="0" applyNumberFormat="1" applyFont="1" applyBorder="1" applyAlignment="1">
      <alignment horizontal="right" vertical="top" wrapText="1"/>
    </xf>
    <xf numFmtId="0" fontId="2" fillId="4" borderId="1" xfId="0" applyNumberFormat="1" applyFont="1" applyFill="1" applyBorder="1" applyAlignment="1">
      <alignment wrapText="1"/>
    </xf>
    <xf numFmtId="43" fontId="2" fillId="0" borderId="1" xfId="2" applyNumberFormat="1" applyFont="1" applyBorder="1" applyAlignment="1">
      <alignment horizontal="right" vertical="top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left" wrapText="1"/>
    </xf>
    <xf numFmtId="2" fontId="2" fillId="5" borderId="1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2" fontId="2" fillId="0" borderId="14" xfId="2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2" fontId="2" fillId="4" borderId="1" xfId="0" applyNumberFormat="1" applyFont="1" applyFill="1" applyBorder="1" applyAlignment="1">
      <alignment horizontal="center" vertical="top" wrapText="1"/>
    </xf>
    <xf numFmtId="2" fontId="2" fillId="0" borderId="1" xfId="2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0" borderId="7" xfId="2" applyNumberFormat="1" applyFont="1" applyBorder="1" applyAlignment="1">
      <alignment horizontal="center" vertical="top" wrapText="1"/>
    </xf>
    <xf numFmtId="2" fontId="2" fillId="5" borderId="1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 wrapText="1"/>
    </xf>
    <xf numFmtId="4" fontId="13" fillId="0" borderId="1" xfId="0" applyNumberFormat="1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2" fontId="5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3" xfId="1"/>
    <cellStyle name="Финансовый" xfId="2" builtinId="3"/>
  </cellStyles>
  <dxfs count="0"/>
  <tableStyles count="0" defaultTableStyle="TableStyleMedium9" defaultPivotStyle="PivotStyleLight16"/>
  <colors>
    <mruColors>
      <color rgb="FF2BC1C5"/>
      <color rgb="FF2CA0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opLeftCell="A7" workbookViewId="0">
      <selection activeCell="B7" sqref="B7:C7"/>
    </sheetView>
  </sheetViews>
  <sheetFormatPr defaultRowHeight="15"/>
  <cols>
    <col min="1" max="1" width="34.7109375" customWidth="1"/>
    <col min="2" max="2" width="75.28515625" customWidth="1"/>
    <col min="3" max="3" width="21.85546875" customWidth="1"/>
  </cols>
  <sheetData>
    <row r="1" spans="1:3" ht="15.75" hidden="1">
      <c r="C1" s="4" t="s">
        <v>42</v>
      </c>
    </row>
    <row r="2" spans="1:3" ht="15.75" hidden="1">
      <c r="C2" s="2" t="s">
        <v>43</v>
      </c>
    </row>
    <row r="3" spans="1:3" ht="15.75" hidden="1">
      <c r="B3" s="22" t="s">
        <v>182</v>
      </c>
      <c r="C3" s="22"/>
    </row>
    <row r="4" spans="1:3" ht="15.75" hidden="1">
      <c r="C4" s="2" t="s">
        <v>38</v>
      </c>
    </row>
    <row r="5" spans="1:3" ht="15.75" hidden="1">
      <c r="C5" s="2" t="s">
        <v>39</v>
      </c>
    </row>
    <row r="6" spans="1:3" ht="15.75" hidden="1">
      <c r="B6" s="22" t="s">
        <v>123</v>
      </c>
      <c r="C6" s="22"/>
    </row>
    <row r="7" spans="1:3" ht="88.5" customHeight="1">
      <c r="B7" s="126" t="s">
        <v>475</v>
      </c>
      <c r="C7" s="126"/>
    </row>
    <row r="8" spans="1:3" ht="15.75">
      <c r="A8" s="17" t="s">
        <v>346</v>
      </c>
      <c r="B8" s="17"/>
      <c r="C8" s="17"/>
    </row>
    <row r="9" spans="1:3" ht="15.75">
      <c r="A9" s="125" t="s">
        <v>420</v>
      </c>
      <c r="B9" s="125"/>
      <c r="C9" s="125"/>
    </row>
    <row r="11" spans="1:3" ht="15.75">
      <c r="C11" s="3" t="s">
        <v>41</v>
      </c>
    </row>
    <row r="12" spans="1:3" ht="15.75">
      <c r="C12" s="3"/>
    </row>
    <row r="13" spans="1:3" ht="47.25">
      <c r="A13" s="11" t="s">
        <v>168</v>
      </c>
      <c r="B13" s="11" t="s">
        <v>169</v>
      </c>
      <c r="C13" s="8" t="s">
        <v>170</v>
      </c>
    </row>
    <row r="14" spans="1:3" ht="15.75">
      <c r="A14" s="14">
        <v>1</v>
      </c>
      <c r="B14" s="14">
        <v>2</v>
      </c>
      <c r="C14" s="14">
        <v>3</v>
      </c>
    </row>
    <row r="15" spans="1:3" ht="15.75">
      <c r="A15" s="122" t="s">
        <v>344</v>
      </c>
      <c r="B15" s="123"/>
      <c r="C15" s="124"/>
    </row>
    <row r="16" spans="1:3" ht="31.5">
      <c r="A16" s="14" t="s">
        <v>171</v>
      </c>
      <c r="B16" s="10" t="s">
        <v>172</v>
      </c>
      <c r="C16" s="18">
        <v>100</v>
      </c>
    </row>
    <row r="17" spans="1:3" ht="18" customHeight="1">
      <c r="A17" s="14" t="s">
        <v>173</v>
      </c>
      <c r="B17" s="10" t="s">
        <v>176</v>
      </c>
      <c r="C17" s="18">
        <v>100</v>
      </c>
    </row>
    <row r="18" spans="1:3" ht="31.5">
      <c r="A18" s="14" t="s">
        <v>177</v>
      </c>
      <c r="B18" s="10" t="s">
        <v>178</v>
      </c>
      <c r="C18" s="18">
        <v>100</v>
      </c>
    </row>
    <row r="19" spans="1:3" ht="18" customHeight="1">
      <c r="A19" s="122" t="s">
        <v>345</v>
      </c>
      <c r="B19" s="123"/>
      <c r="C19" s="124"/>
    </row>
    <row r="20" spans="1:3" ht="18.75" customHeight="1">
      <c r="A20" s="14" t="s">
        <v>179</v>
      </c>
      <c r="B20" s="10" t="s">
        <v>181</v>
      </c>
      <c r="C20" s="18">
        <v>100</v>
      </c>
    </row>
    <row r="21" spans="1:3" ht="15.75">
      <c r="A21" s="14" t="s">
        <v>180</v>
      </c>
      <c r="B21" s="10" t="s">
        <v>40</v>
      </c>
      <c r="C21" s="18">
        <v>100</v>
      </c>
    </row>
    <row r="22" spans="1:3" ht="15.75">
      <c r="B22" s="2"/>
    </row>
    <row r="23" spans="1:3" ht="15.75">
      <c r="B23" s="2"/>
    </row>
  </sheetData>
  <mergeCells count="4">
    <mergeCell ref="A15:C15"/>
    <mergeCell ref="A9:C9"/>
    <mergeCell ref="A19:C19"/>
    <mergeCell ref="B7:C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opLeftCell="A7" workbookViewId="0">
      <selection activeCell="D7" sqref="D7:G7"/>
    </sheetView>
  </sheetViews>
  <sheetFormatPr defaultRowHeight="15"/>
  <cols>
    <col min="1" max="1" width="36.140625" customWidth="1"/>
    <col min="2" max="2" width="16.5703125" customWidth="1"/>
    <col min="3" max="3" width="18.140625" customWidth="1"/>
    <col min="4" max="4" width="18.5703125" customWidth="1"/>
    <col min="5" max="5" width="14.42578125" customWidth="1"/>
    <col min="6" max="6" width="14.7109375" customWidth="1"/>
    <col min="7" max="7" width="16.85546875" customWidth="1"/>
  </cols>
  <sheetData>
    <row r="1" spans="1:8" ht="15.75" hidden="1">
      <c r="G1" s="4" t="s">
        <v>160</v>
      </c>
      <c r="H1" s="4"/>
    </row>
    <row r="2" spans="1:8" ht="15.75" hidden="1">
      <c r="G2" s="2" t="s">
        <v>43</v>
      </c>
      <c r="H2" s="2"/>
    </row>
    <row r="3" spans="1:8" ht="15.75" hidden="1">
      <c r="A3" s="22"/>
      <c r="B3" s="22"/>
      <c r="C3" s="22"/>
      <c r="D3" s="127" t="s">
        <v>230</v>
      </c>
      <c r="E3" s="127"/>
      <c r="F3" s="127"/>
      <c r="G3" s="127"/>
      <c r="H3" s="22"/>
    </row>
    <row r="4" spans="1:8" ht="15.75" hidden="1">
      <c r="G4" s="2" t="s">
        <v>38</v>
      </c>
      <c r="H4" s="2"/>
    </row>
    <row r="5" spans="1:8" ht="15.75" hidden="1">
      <c r="G5" s="2" t="s">
        <v>39</v>
      </c>
      <c r="H5" s="2"/>
    </row>
    <row r="6" spans="1:8" ht="15.75" hidden="1">
      <c r="E6" s="127" t="s">
        <v>132</v>
      </c>
      <c r="F6" s="127"/>
      <c r="G6" s="127"/>
      <c r="H6" s="2"/>
    </row>
    <row r="7" spans="1:8" ht="84.75" customHeight="1">
      <c r="D7" s="126" t="s">
        <v>484</v>
      </c>
      <c r="E7" s="126"/>
      <c r="F7" s="126"/>
      <c r="G7" s="126"/>
    </row>
    <row r="8" spans="1:8" ht="59.25" customHeight="1">
      <c r="A8" s="128" t="s">
        <v>445</v>
      </c>
      <c r="B8" s="141"/>
      <c r="C8" s="141"/>
      <c r="D8" s="141"/>
      <c r="E8" s="141"/>
      <c r="F8" s="141"/>
      <c r="G8" s="141"/>
    </row>
    <row r="9" spans="1:8" ht="24.75" customHeight="1">
      <c r="A9" s="128" t="s">
        <v>446</v>
      </c>
      <c r="B9" s="128"/>
      <c r="C9" s="128"/>
      <c r="D9" s="128"/>
      <c r="E9" s="128"/>
      <c r="F9" s="128"/>
      <c r="G9" s="128"/>
    </row>
    <row r="11" spans="1:8">
      <c r="A11" s="140" t="s">
        <v>167</v>
      </c>
      <c r="B11" s="140" t="s">
        <v>161</v>
      </c>
      <c r="C11" s="140" t="s">
        <v>166</v>
      </c>
      <c r="D11" s="143" t="s">
        <v>227</v>
      </c>
      <c r="E11" s="140" t="s">
        <v>165</v>
      </c>
      <c r="F11" s="140" t="s">
        <v>164</v>
      </c>
      <c r="G11" s="140" t="s">
        <v>163</v>
      </c>
    </row>
    <row r="12" spans="1:8" ht="57.75" customHeight="1">
      <c r="A12" s="140"/>
      <c r="B12" s="140"/>
      <c r="C12" s="140"/>
      <c r="D12" s="144"/>
      <c r="E12" s="140"/>
      <c r="F12" s="140"/>
      <c r="G12" s="140"/>
    </row>
    <row r="13" spans="1:8" ht="15.75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</row>
    <row r="14" spans="1:8" ht="15.75">
      <c r="A14" s="7">
        <v>1</v>
      </c>
      <c r="B14" s="7" t="s">
        <v>162</v>
      </c>
      <c r="C14" s="7" t="s">
        <v>162</v>
      </c>
      <c r="D14" s="7">
        <v>0</v>
      </c>
      <c r="E14" s="7">
        <v>0</v>
      </c>
      <c r="F14" s="7">
        <v>0</v>
      </c>
      <c r="G14" s="7" t="s">
        <v>162</v>
      </c>
    </row>
    <row r="16" spans="1:8" ht="38.25" customHeight="1">
      <c r="A16" s="128"/>
      <c r="B16" s="128"/>
      <c r="C16" s="128"/>
      <c r="D16" s="128"/>
      <c r="E16" s="128"/>
      <c r="F16" s="128"/>
      <c r="G16" s="128"/>
    </row>
    <row r="17" spans="1:7">
      <c r="A17" s="41"/>
      <c r="B17" s="41"/>
      <c r="C17" s="41"/>
      <c r="D17" s="41"/>
      <c r="E17" s="41"/>
      <c r="F17" s="41"/>
      <c r="G17" s="41"/>
    </row>
    <row r="18" spans="1:7" ht="15.75">
      <c r="A18" s="139"/>
      <c r="B18" s="139"/>
      <c r="C18" s="139"/>
      <c r="D18" s="139"/>
      <c r="E18" s="139"/>
      <c r="F18" s="139"/>
      <c r="G18" s="139"/>
    </row>
    <row r="19" spans="1:7" ht="15.75">
      <c r="A19" s="139"/>
      <c r="B19" s="139"/>
      <c r="C19" s="139"/>
      <c r="D19" s="103"/>
      <c r="E19" s="139"/>
      <c r="F19" s="139"/>
      <c r="G19" s="103"/>
    </row>
    <row r="20" spans="1:7" ht="33" customHeight="1">
      <c r="A20" s="139"/>
      <c r="B20" s="139"/>
      <c r="C20" s="139"/>
      <c r="D20" s="104"/>
      <c r="E20" s="142"/>
      <c r="F20" s="142"/>
      <c r="G20" s="104"/>
    </row>
  </sheetData>
  <mergeCells count="18">
    <mergeCell ref="A20:C20"/>
    <mergeCell ref="E20:F20"/>
    <mergeCell ref="E11:E12"/>
    <mergeCell ref="F11:F12"/>
    <mergeCell ref="A16:G16"/>
    <mergeCell ref="A11:A12"/>
    <mergeCell ref="B11:B12"/>
    <mergeCell ref="C11:C12"/>
    <mergeCell ref="D11:D12"/>
    <mergeCell ref="D3:G3"/>
    <mergeCell ref="A18:C19"/>
    <mergeCell ref="D18:G18"/>
    <mergeCell ref="E19:F19"/>
    <mergeCell ref="G11:G12"/>
    <mergeCell ref="A8:G8"/>
    <mergeCell ref="A9:G9"/>
    <mergeCell ref="E6:G6"/>
    <mergeCell ref="D7:G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11" sqref="C11:D11"/>
    </sheetView>
  </sheetViews>
  <sheetFormatPr defaultRowHeight="15"/>
  <cols>
    <col min="1" max="1" width="27.28515625" customWidth="1"/>
    <col min="2" max="2" width="23.42578125" customWidth="1"/>
    <col min="3" max="3" width="22.28515625" customWidth="1"/>
    <col min="4" max="4" width="23.5703125" customWidth="1"/>
    <col min="5" max="5" width="13.5703125" customWidth="1"/>
    <col min="6" max="6" width="12.85546875" customWidth="1"/>
    <col min="7" max="7" width="17.28515625" customWidth="1"/>
  </cols>
  <sheetData>
    <row r="1" spans="1:8" ht="0.75" customHeight="1">
      <c r="G1" s="4"/>
    </row>
    <row r="2" spans="1:8" ht="15.75" hidden="1">
      <c r="G2" s="2"/>
    </row>
    <row r="3" spans="1:8" ht="15.75" hidden="1">
      <c r="D3" s="127"/>
      <c r="E3" s="127"/>
      <c r="F3" s="127"/>
      <c r="G3" s="127"/>
    </row>
    <row r="4" spans="1:8" ht="15.75" hidden="1">
      <c r="G4" s="2"/>
    </row>
    <row r="5" spans="1:8" ht="15.75" hidden="1">
      <c r="G5" s="2"/>
    </row>
    <row r="6" spans="1:8" ht="15.75" hidden="1">
      <c r="E6" s="127"/>
      <c r="F6" s="127"/>
      <c r="G6" s="127"/>
    </row>
    <row r="7" spans="1:8" hidden="1"/>
    <row r="8" spans="1:8" ht="53.25" hidden="1" customHeight="1">
      <c r="A8" s="128"/>
      <c r="B8" s="141"/>
      <c r="C8" s="141"/>
      <c r="D8" s="141"/>
      <c r="E8" s="141"/>
      <c r="F8" s="141"/>
      <c r="G8" s="141"/>
    </row>
    <row r="9" spans="1:8" ht="30.75" hidden="1" customHeight="1">
      <c r="A9" s="128"/>
      <c r="B9" s="128"/>
      <c r="C9" s="128"/>
      <c r="D9" s="128"/>
      <c r="E9" s="128"/>
      <c r="F9" s="128"/>
      <c r="G9" s="128"/>
    </row>
    <row r="10" spans="1:8" ht="16.5" customHeight="1">
      <c r="B10" s="2"/>
    </row>
    <row r="11" spans="1:8" ht="107.25" customHeight="1">
      <c r="B11" s="38" t="s">
        <v>108</v>
      </c>
      <c r="C11" s="126" t="s">
        <v>485</v>
      </c>
      <c r="D11" s="126"/>
    </row>
    <row r="12" spans="1:8" ht="72" customHeight="1">
      <c r="A12" s="128" t="s">
        <v>447</v>
      </c>
      <c r="B12" s="128"/>
      <c r="C12" s="128"/>
      <c r="D12" s="128"/>
    </row>
    <row r="13" spans="1:8" ht="54" customHeight="1" thickBot="1">
      <c r="A13" s="150" t="s">
        <v>221</v>
      </c>
      <c r="B13" s="150"/>
      <c r="C13" s="150"/>
      <c r="D13" s="150"/>
      <c r="E13" s="41"/>
      <c r="F13" s="41"/>
      <c r="G13" s="41"/>
      <c r="H13" s="41"/>
    </row>
    <row r="14" spans="1:8" ht="28.5" customHeight="1" thickBot="1">
      <c r="A14" s="145" t="s">
        <v>107</v>
      </c>
      <c r="B14" s="147" t="s">
        <v>64</v>
      </c>
      <c r="C14" s="148"/>
      <c r="D14" s="149"/>
    </row>
    <row r="15" spans="1:8" ht="15.75" thickBot="1">
      <c r="A15" s="146"/>
      <c r="B15" s="43" t="s">
        <v>407</v>
      </c>
      <c r="C15" s="44" t="s">
        <v>408</v>
      </c>
      <c r="D15" s="45" t="s">
        <v>423</v>
      </c>
    </row>
    <row r="16" spans="1:8" ht="30.75" thickBot="1">
      <c r="A16" s="42" t="s">
        <v>109</v>
      </c>
      <c r="B16" s="73">
        <v>31683.18</v>
      </c>
      <c r="C16" s="75">
        <v>0</v>
      </c>
      <c r="D16" s="74">
        <v>31683.18</v>
      </c>
    </row>
  </sheetData>
  <mergeCells count="9">
    <mergeCell ref="D3:G3"/>
    <mergeCell ref="A8:G8"/>
    <mergeCell ref="E6:G6"/>
    <mergeCell ref="A9:G9"/>
    <mergeCell ref="A14:A15"/>
    <mergeCell ref="B14:D14"/>
    <mergeCell ref="A12:D12"/>
    <mergeCell ref="A13:D13"/>
    <mergeCell ref="C11:D1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0"/>
  <sheetViews>
    <sheetView topLeftCell="A55" workbookViewId="0">
      <selection activeCell="F59" sqref="F59"/>
    </sheetView>
  </sheetViews>
  <sheetFormatPr defaultRowHeight="15"/>
  <cols>
    <col min="1" max="1" width="31.5703125" customWidth="1"/>
    <col min="2" max="2" width="42.85546875" customWidth="1"/>
    <col min="3" max="3" width="19" customWidth="1"/>
    <col min="4" max="4" width="17.5703125" customWidth="1"/>
    <col min="5" max="5" width="15.7109375" customWidth="1"/>
  </cols>
  <sheetData>
    <row r="1" spans="1:5" ht="15.75" hidden="1">
      <c r="B1" s="4"/>
      <c r="E1" s="4" t="s">
        <v>44</v>
      </c>
    </row>
    <row r="2" spans="1:5" ht="15.75" hidden="1">
      <c r="B2" s="2"/>
      <c r="E2" s="2" t="s">
        <v>43</v>
      </c>
    </row>
    <row r="3" spans="1:5" ht="15.75" hidden="1">
      <c r="B3" s="2"/>
      <c r="C3" s="127" t="s">
        <v>233</v>
      </c>
      <c r="D3" s="127"/>
      <c r="E3" s="127"/>
    </row>
    <row r="4" spans="1:5" ht="15.75" hidden="1">
      <c r="B4" s="2"/>
      <c r="E4" s="2" t="s">
        <v>38</v>
      </c>
    </row>
    <row r="5" spans="1:5" ht="15.75" hidden="1">
      <c r="B5" s="2"/>
      <c r="E5" s="2" t="s">
        <v>39</v>
      </c>
    </row>
    <row r="6" spans="1:5" ht="15.75" hidden="1">
      <c r="B6" s="2"/>
      <c r="C6" s="127" t="s">
        <v>124</v>
      </c>
      <c r="D6" s="127"/>
      <c r="E6" s="127"/>
    </row>
    <row r="7" spans="1:5" ht="88.5" customHeight="1">
      <c r="B7" s="126" t="s">
        <v>476</v>
      </c>
      <c r="C7" s="126"/>
      <c r="D7" s="126"/>
      <c r="E7" s="126"/>
    </row>
    <row r="8" spans="1:5" ht="36.75" customHeight="1">
      <c r="A8" s="128" t="s">
        <v>421</v>
      </c>
      <c r="B8" s="128"/>
      <c r="C8" s="128"/>
      <c r="D8" s="128"/>
      <c r="E8" s="128"/>
    </row>
    <row r="12" spans="1:5" ht="15.75">
      <c r="A12" s="129" t="s">
        <v>183</v>
      </c>
      <c r="B12" s="129" t="s">
        <v>11</v>
      </c>
      <c r="C12" s="131" t="s">
        <v>36</v>
      </c>
      <c r="D12" s="132"/>
      <c r="E12" s="133"/>
    </row>
    <row r="13" spans="1:5" ht="15.75">
      <c r="A13" s="130"/>
      <c r="B13" s="130"/>
      <c r="C13" s="8" t="s">
        <v>422</v>
      </c>
      <c r="D13" s="8" t="s">
        <v>408</v>
      </c>
      <c r="E13" s="107" t="s">
        <v>423</v>
      </c>
    </row>
    <row r="14" spans="1:5" ht="31.5">
      <c r="A14" s="14" t="s">
        <v>12</v>
      </c>
      <c r="B14" s="8" t="s">
        <v>13</v>
      </c>
      <c r="C14" s="51">
        <f>C15+C23+C34+C4</f>
        <v>1246102.72</v>
      </c>
      <c r="D14" s="51">
        <f>D15+D23+D34</f>
        <v>1246102.72</v>
      </c>
      <c r="E14" s="51">
        <f>E15+E23+E34</f>
        <v>1246102.72</v>
      </c>
    </row>
    <row r="15" spans="1:5" ht="15.75">
      <c r="A15" s="14" t="s">
        <v>184</v>
      </c>
      <c r="B15" s="8" t="s">
        <v>342</v>
      </c>
      <c r="C15" s="46">
        <f t="shared" ref="C15:E15" si="0">C16</f>
        <v>311400</v>
      </c>
      <c r="D15" s="46">
        <f t="shared" si="0"/>
        <v>311400</v>
      </c>
      <c r="E15" s="46">
        <f t="shared" si="0"/>
        <v>311400</v>
      </c>
    </row>
    <row r="16" spans="1:5" ht="15.75">
      <c r="A16" s="14" t="s">
        <v>14</v>
      </c>
      <c r="B16" s="9" t="s">
        <v>15</v>
      </c>
      <c r="C16" s="46">
        <f t="shared" ref="C16:D16" si="1">C17+C19+C21</f>
        <v>311400</v>
      </c>
      <c r="D16" s="46">
        <f t="shared" si="1"/>
        <v>311400</v>
      </c>
      <c r="E16" s="46">
        <f t="shared" ref="E16" si="2">E17+E19+E21</f>
        <v>311400</v>
      </c>
    </row>
    <row r="17" spans="1:5" ht="126">
      <c r="A17" s="7" t="s">
        <v>185</v>
      </c>
      <c r="B17" s="10" t="s">
        <v>17</v>
      </c>
      <c r="C17" s="52">
        <v>300000</v>
      </c>
      <c r="D17" s="52">
        <v>300000</v>
      </c>
      <c r="E17" s="52">
        <v>300000</v>
      </c>
    </row>
    <row r="18" spans="1:5" ht="126">
      <c r="A18" s="7" t="s">
        <v>16</v>
      </c>
      <c r="B18" s="10" t="s">
        <v>347</v>
      </c>
      <c r="C18" s="52">
        <v>300000</v>
      </c>
      <c r="D18" s="52">
        <v>300000</v>
      </c>
      <c r="E18" s="52">
        <v>300000</v>
      </c>
    </row>
    <row r="19" spans="1:5" ht="175.5" customHeight="1">
      <c r="A19" s="7" t="s">
        <v>186</v>
      </c>
      <c r="B19" s="19" t="s">
        <v>187</v>
      </c>
      <c r="C19" s="52">
        <v>200</v>
      </c>
      <c r="D19" s="52">
        <v>200</v>
      </c>
      <c r="E19" s="52">
        <v>200</v>
      </c>
    </row>
    <row r="20" spans="1:5" ht="172.5" customHeight="1">
      <c r="A20" s="7" t="s">
        <v>18</v>
      </c>
      <c r="B20" s="19" t="s">
        <v>187</v>
      </c>
      <c r="C20" s="52">
        <v>200</v>
      </c>
      <c r="D20" s="52">
        <v>200</v>
      </c>
      <c r="E20" s="52">
        <v>200</v>
      </c>
    </row>
    <row r="21" spans="1:5" ht="78.75">
      <c r="A21" s="7" t="s">
        <v>188</v>
      </c>
      <c r="B21" s="10" t="s">
        <v>47</v>
      </c>
      <c r="C21" s="52">
        <v>11200</v>
      </c>
      <c r="D21" s="52">
        <v>11200</v>
      </c>
      <c r="E21" s="52">
        <v>11200</v>
      </c>
    </row>
    <row r="22" spans="1:5" ht="78.75">
      <c r="A22" s="7" t="s">
        <v>19</v>
      </c>
      <c r="B22" s="10" t="s">
        <v>47</v>
      </c>
      <c r="C22" s="52">
        <v>11200</v>
      </c>
      <c r="D22" s="52">
        <v>11200</v>
      </c>
      <c r="E22" s="52">
        <v>11200</v>
      </c>
    </row>
    <row r="23" spans="1:5" ht="15.75">
      <c r="A23" s="14" t="s">
        <v>348</v>
      </c>
      <c r="B23" s="8" t="s">
        <v>20</v>
      </c>
      <c r="C23" s="51">
        <f t="shared" ref="C23:D23" si="3">C24+C27</f>
        <v>750000</v>
      </c>
      <c r="D23" s="51">
        <f t="shared" si="3"/>
        <v>750000</v>
      </c>
      <c r="E23" s="51">
        <f t="shared" ref="E23" si="4">E24+E27</f>
        <v>750000</v>
      </c>
    </row>
    <row r="24" spans="1:5" ht="15.75">
      <c r="A24" s="76" t="s">
        <v>349</v>
      </c>
      <c r="B24" s="33" t="s">
        <v>21</v>
      </c>
      <c r="C24" s="20">
        <f>C25</f>
        <v>120000</v>
      </c>
      <c r="D24" s="20">
        <f>D25</f>
        <v>120000</v>
      </c>
      <c r="E24" s="20">
        <f>E25</f>
        <v>120000</v>
      </c>
    </row>
    <row r="25" spans="1:5" ht="78.75">
      <c r="A25" s="7" t="s">
        <v>189</v>
      </c>
      <c r="B25" s="10" t="s">
        <v>37</v>
      </c>
      <c r="C25" s="52">
        <v>120000</v>
      </c>
      <c r="D25" s="52">
        <v>120000</v>
      </c>
      <c r="E25" s="52">
        <v>120000</v>
      </c>
    </row>
    <row r="26" spans="1:5" ht="78.75">
      <c r="A26" s="7" t="s">
        <v>22</v>
      </c>
      <c r="B26" s="10" t="s">
        <v>37</v>
      </c>
      <c r="C26" s="52">
        <v>120000</v>
      </c>
      <c r="D26" s="52">
        <v>120000</v>
      </c>
      <c r="E26" s="52">
        <v>120000</v>
      </c>
    </row>
    <row r="27" spans="1:5" ht="15.75">
      <c r="A27" s="14" t="s">
        <v>190</v>
      </c>
      <c r="B27" s="9" t="s">
        <v>23</v>
      </c>
      <c r="C27" s="51">
        <f t="shared" ref="C27:D27" si="5">C28+C31</f>
        <v>630000</v>
      </c>
      <c r="D27" s="51">
        <f t="shared" si="5"/>
        <v>630000</v>
      </c>
      <c r="E27" s="51">
        <f t="shared" ref="E27" si="6">E28+E31</f>
        <v>630000</v>
      </c>
    </row>
    <row r="28" spans="1:5" ht="15.75">
      <c r="A28" s="7" t="s">
        <v>191</v>
      </c>
      <c r="B28" s="10" t="s">
        <v>192</v>
      </c>
      <c r="C28" s="52">
        <v>120000</v>
      </c>
      <c r="D28" s="52">
        <v>120000</v>
      </c>
      <c r="E28" s="52">
        <v>120000</v>
      </c>
    </row>
    <row r="29" spans="1:5" ht="63">
      <c r="A29" s="7" t="s">
        <v>193</v>
      </c>
      <c r="B29" s="10" t="s">
        <v>25</v>
      </c>
      <c r="C29" s="52">
        <v>120000</v>
      </c>
      <c r="D29" s="52">
        <v>120000</v>
      </c>
      <c r="E29" s="52">
        <v>120000</v>
      </c>
    </row>
    <row r="30" spans="1:5" ht="63">
      <c r="A30" s="7" t="s">
        <v>24</v>
      </c>
      <c r="B30" s="10" t="s">
        <v>25</v>
      </c>
      <c r="C30" s="52">
        <v>120000</v>
      </c>
      <c r="D30" s="52">
        <v>120000</v>
      </c>
      <c r="E30" s="52">
        <v>120000</v>
      </c>
    </row>
    <row r="31" spans="1:5" ht="15.75">
      <c r="A31" s="7" t="s">
        <v>194</v>
      </c>
      <c r="B31" s="10" t="s">
        <v>195</v>
      </c>
      <c r="C31" s="52">
        <v>510000</v>
      </c>
      <c r="D31" s="52">
        <v>510000</v>
      </c>
      <c r="E31" s="52">
        <v>510000</v>
      </c>
    </row>
    <row r="32" spans="1:5" ht="63">
      <c r="A32" s="7" t="s">
        <v>196</v>
      </c>
      <c r="B32" s="10" t="s">
        <v>27</v>
      </c>
      <c r="C32" s="52">
        <v>510000</v>
      </c>
      <c r="D32" s="52">
        <v>510000</v>
      </c>
      <c r="E32" s="52">
        <v>510000</v>
      </c>
    </row>
    <row r="33" spans="1:5" ht="63">
      <c r="A33" s="7" t="s">
        <v>26</v>
      </c>
      <c r="B33" s="10" t="s">
        <v>27</v>
      </c>
      <c r="C33" s="52">
        <v>510000</v>
      </c>
      <c r="D33" s="52">
        <v>510000</v>
      </c>
      <c r="E33" s="52">
        <v>510000</v>
      </c>
    </row>
    <row r="34" spans="1:5" ht="78.75">
      <c r="A34" s="14" t="s">
        <v>28</v>
      </c>
      <c r="B34" s="8" t="s">
        <v>29</v>
      </c>
      <c r="C34" s="51">
        <f>C35</f>
        <v>184702.72</v>
      </c>
      <c r="D34" s="51">
        <f t="shared" ref="D34:E34" si="7">D35</f>
        <v>184702.72</v>
      </c>
      <c r="E34" s="51">
        <f t="shared" si="7"/>
        <v>184702.72</v>
      </c>
    </row>
    <row r="35" spans="1:5" ht="144" customHeight="1">
      <c r="A35" s="7" t="s">
        <v>343</v>
      </c>
      <c r="B35" s="19" t="s">
        <v>197</v>
      </c>
      <c r="C35" s="52">
        <v>184702.72</v>
      </c>
      <c r="D35" s="52">
        <v>184702.72</v>
      </c>
      <c r="E35" s="52">
        <v>184702.72</v>
      </c>
    </row>
    <row r="36" spans="1:5" ht="113.25" customHeight="1">
      <c r="A36" s="7" t="s">
        <v>199</v>
      </c>
      <c r="B36" s="19" t="s">
        <v>198</v>
      </c>
      <c r="C36" s="52">
        <v>184702.72</v>
      </c>
      <c r="D36" s="52">
        <v>184702.72</v>
      </c>
      <c r="E36" s="52">
        <v>184702.72</v>
      </c>
    </row>
    <row r="37" spans="1:5" ht="113.25" customHeight="1">
      <c r="A37" s="7" t="s">
        <v>201</v>
      </c>
      <c r="B37" s="10" t="s">
        <v>200</v>
      </c>
      <c r="C37" s="52">
        <v>184702.72</v>
      </c>
      <c r="D37" s="52">
        <v>184702.72</v>
      </c>
      <c r="E37" s="52">
        <v>184702.72</v>
      </c>
    </row>
    <row r="38" spans="1:5" ht="94.5">
      <c r="A38" s="7" t="s">
        <v>206</v>
      </c>
      <c r="B38" s="10" t="s">
        <v>200</v>
      </c>
      <c r="C38" s="52">
        <v>184702.72</v>
      </c>
      <c r="D38" s="52">
        <v>184702.72</v>
      </c>
      <c r="E38" s="52">
        <v>184702.72</v>
      </c>
    </row>
    <row r="39" spans="1:5" ht="15.75">
      <c r="A39" s="11" t="s">
        <v>30</v>
      </c>
      <c r="B39" s="11" t="s">
        <v>31</v>
      </c>
      <c r="C39" s="20">
        <f>C40</f>
        <v>15147705.08</v>
      </c>
      <c r="D39" s="20">
        <f t="shared" ref="D39:E39" si="8">D40</f>
        <v>11417893.199999999</v>
      </c>
      <c r="E39" s="20">
        <f t="shared" si="8"/>
        <v>9581603.1999999993</v>
      </c>
    </row>
    <row r="40" spans="1:5" ht="45.75" customHeight="1">
      <c r="A40" s="14" t="s">
        <v>32</v>
      </c>
      <c r="B40" s="9" t="s">
        <v>33</v>
      </c>
      <c r="C40" s="20">
        <f>C41+C48+C52+C56</f>
        <v>15147705.08</v>
      </c>
      <c r="D40" s="20">
        <f>D41+D52+D56</f>
        <v>11417893.199999999</v>
      </c>
      <c r="E40" s="20">
        <f>E41+E52+E56</f>
        <v>9581603.1999999993</v>
      </c>
    </row>
    <row r="41" spans="1:5" ht="45.75" customHeight="1">
      <c r="A41" s="7" t="s">
        <v>383</v>
      </c>
      <c r="B41" s="10" t="s">
        <v>222</v>
      </c>
      <c r="C41" s="21">
        <f>SUM(C42+C45)</f>
        <v>10806498.75</v>
      </c>
      <c r="D41" s="21">
        <f t="shared" ref="D41:E41" si="9">SUM(D42+D45)</f>
        <v>8416600</v>
      </c>
      <c r="E41" s="21">
        <f t="shared" si="9"/>
        <v>6545200</v>
      </c>
    </row>
    <row r="42" spans="1:5" ht="45.75" customHeight="1">
      <c r="A42" s="7" t="s">
        <v>350</v>
      </c>
      <c r="B42" s="10" t="s">
        <v>223</v>
      </c>
      <c r="C42" s="21">
        <v>9583400</v>
      </c>
      <c r="D42" s="21">
        <v>8416600</v>
      </c>
      <c r="E42" s="21">
        <v>6545200</v>
      </c>
    </row>
    <row r="43" spans="1:5" ht="47.25">
      <c r="A43" s="7" t="s">
        <v>351</v>
      </c>
      <c r="B43" s="10" t="s">
        <v>34</v>
      </c>
      <c r="C43" s="21">
        <v>9583400</v>
      </c>
      <c r="D43" s="21">
        <v>8416600</v>
      </c>
      <c r="E43" s="21">
        <v>6545200</v>
      </c>
    </row>
    <row r="44" spans="1:5" ht="47.25">
      <c r="A44" s="7" t="s">
        <v>352</v>
      </c>
      <c r="B44" s="10" t="s">
        <v>34</v>
      </c>
      <c r="C44" s="21">
        <v>9583400</v>
      </c>
      <c r="D44" s="21">
        <v>8416600</v>
      </c>
      <c r="E44" s="21">
        <v>6545200</v>
      </c>
    </row>
    <row r="45" spans="1:5" ht="47.25">
      <c r="A45" s="7" t="s">
        <v>449</v>
      </c>
      <c r="B45" s="10" t="s">
        <v>450</v>
      </c>
      <c r="C45" s="52">
        <v>1223098.75</v>
      </c>
      <c r="D45" s="21">
        <v>0</v>
      </c>
      <c r="E45" s="21">
        <v>0</v>
      </c>
    </row>
    <row r="46" spans="1:5" ht="45.75" customHeight="1">
      <c r="A46" s="7" t="s">
        <v>451</v>
      </c>
      <c r="B46" s="10" t="s">
        <v>452</v>
      </c>
      <c r="C46" s="52">
        <v>1223098.75</v>
      </c>
      <c r="D46" s="21">
        <v>0</v>
      </c>
      <c r="E46" s="21">
        <v>0</v>
      </c>
    </row>
    <row r="47" spans="1:5" ht="47.25">
      <c r="A47" s="7" t="s">
        <v>453</v>
      </c>
      <c r="B47" s="10" t="s">
        <v>452</v>
      </c>
      <c r="C47" s="52">
        <v>1223098.75</v>
      </c>
      <c r="D47" s="21">
        <v>0</v>
      </c>
      <c r="E47" s="21">
        <v>0</v>
      </c>
    </row>
    <row r="48" spans="1:5" ht="47.25">
      <c r="A48" s="14" t="s">
        <v>454</v>
      </c>
      <c r="B48" s="9" t="s">
        <v>455</v>
      </c>
      <c r="C48" s="20">
        <f>C49</f>
        <v>450000</v>
      </c>
      <c r="D48" s="20">
        <f t="shared" ref="D48:E48" si="10">D49</f>
        <v>0</v>
      </c>
      <c r="E48" s="20">
        <f t="shared" si="10"/>
        <v>0</v>
      </c>
    </row>
    <row r="49" spans="1:5" ht="15.75">
      <c r="A49" s="7" t="s">
        <v>456</v>
      </c>
      <c r="B49" s="10" t="s">
        <v>457</v>
      </c>
      <c r="C49" s="52">
        <v>450000</v>
      </c>
      <c r="D49" s="21">
        <v>0</v>
      </c>
      <c r="E49" s="21">
        <v>0</v>
      </c>
    </row>
    <row r="50" spans="1:5" ht="31.5">
      <c r="A50" s="7" t="s">
        <v>458</v>
      </c>
      <c r="B50" s="10" t="s">
        <v>459</v>
      </c>
      <c r="C50" s="52">
        <v>450000</v>
      </c>
      <c r="D50" s="21">
        <v>0</v>
      </c>
      <c r="E50" s="21">
        <v>0</v>
      </c>
    </row>
    <row r="51" spans="1:5" ht="31.5">
      <c r="A51" s="7" t="s">
        <v>460</v>
      </c>
      <c r="B51" s="10" t="s">
        <v>459</v>
      </c>
      <c r="C51" s="52">
        <v>450000</v>
      </c>
      <c r="D51" s="21">
        <v>0</v>
      </c>
      <c r="E51" s="21">
        <v>0</v>
      </c>
    </row>
    <row r="52" spans="1:5" ht="31.5">
      <c r="A52" s="14" t="s">
        <v>353</v>
      </c>
      <c r="B52" s="9" t="s">
        <v>224</v>
      </c>
      <c r="C52" s="47">
        <f>C53</f>
        <v>345750</v>
      </c>
      <c r="D52" s="47">
        <f>D53</f>
        <v>380280</v>
      </c>
      <c r="E52" s="47">
        <f>E53</f>
        <v>415390</v>
      </c>
    </row>
    <row r="53" spans="1:5" ht="62.25" customHeight="1">
      <c r="A53" s="14" t="s">
        <v>354</v>
      </c>
      <c r="B53" s="9" t="s">
        <v>409</v>
      </c>
      <c r="C53" s="52">
        <v>345750</v>
      </c>
      <c r="D53" s="52">
        <v>380280</v>
      </c>
      <c r="E53" s="52">
        <v>415390</v>
      </c>
    </row>
    <row r="54" spans="1:5" ht="78.75">
      <c r="A54" s="7" t="s">
        <v>356</v>
      </c>
      <c r="B54" s="10" t="s">
        <v>410</v>
      </c>
      <c r="C54" s="52">
        <v>345750</v>
      </c>
      <c r="D54" s="52">
        <v>380280</v>
      </c>
      <c r="E54" s="52">
        <v>415390</v>
      </c>
    </row>
    <row r="55" spans="1:5" ht="78.75">
      <c r="A55" s="7" t="s">
        <v>355</v>
      </c>
      <c r="B55" s="10" t="s">
        <v>410</v>
      </c>
      <c r="C55" s="52">
        <v>345750</v>
      </c>
      <c r="D55" s="52">
        <v>380280</v>
      </c>
      <c r="E55" s="52">
        <v>415390</v>
      </c>
    </row>
    <row r="56" spans="1:5" ht="15.75">
      <c r="A56" s="14" t="s">
        <v>357</v>
      </c>
      <c r="B56" s="9" t="s">
        <v>246</v>
      </c>
      <c r="C56" s="20">
        <f t="shared" ref="C56:E56" si="11">C57</f>
        <v>3545456.33</v>
      </c>
      <c r="D56" s="20">
        <f t="shared" si="11"/>
        <v>2621013.2000000002</v>
      </c>
      <c r="E56" s="20">
        <f t="shared" si="11"/>
        <v>2621013.2000000002</v>
      </c>
    </row>
    <row r="57" spans="1:5" ht="94.5">
      <c r="A57" s="7" t="s">
        <v>358</v>
      </c>
      <c r="B57" s="10" t="s">
        <v>245</v>
      </c>
      <c r="C57" s="21">
        <v>3545456.33</v>
      </c>
      <c r="D57" s="21">
        <v>2621013.2000000002</v>
      </c>
      <c r="E57" s="21">
        <v>2621013.2000000002</v>
      </c>
    </row>
    <row r="58" spans="1:5" ht="110.25">
      <c r="A58" s="7" t="s">
        <v>359</v>
      </c>
      <c r="B58" s="10" t="s">
        <v>247</v>
      </c>
      <c r="C58" s="21">
        <v>3545456.33</v>
      </c>
      <c r="D58" s="21">
        <v>2621013.2000000002</v>
      </c>
      <c r="E58" s="21">
        <v>2621013.2000000002</v>
      </c>
    </row>
    <row r="59" spans="1:5" ht="110.25">
      <c r="A59" s="7" t="s">
        <v>360</v>
      </c>
      <c r="B59" s="10" t="s">
        <v>247</v>
      </c>
      <c r="C59" s="21">
        <v>3545456.33</v>
      </c>
      <c r="D59" s="21">
        <v>2621013.2000000002</v>
      </c>
      <c r="E59" s="21">
        <v>2621013.2000000002</v>
      </c>
    </row>
    <row r="60" spans="1:5" ht="15.75">
      <c r="A60" s="14" t="s">
        <v>35</v>
      </c>
      <c r="B60" s="10"/>
      <c r="C60" s="46">
        <f>C14+C39</f>
        <v>16393807.800000001</v>
      </c>
      <c r="D60" s="46">
        <f>D14+D39</f>
        <v>12663995.92</v>
      </c>
      <c r="E60" s="46">
        <f>E14+E39</f>
        <v>10827705.92</v>
      </c>
    </row>
  </sheetData>
  <mergeCells count="7">
    <mergeCell ref="C3:E3"/>
    <mergeCell ref="A8:E8"/>
    <mergeCell ref="A12:A13"/>
    <mergeCell ref="B12:B13"/>
    <mergeCell ref="C12:E12"/>
    <mergeCell ref="C6:E6"/>
    <mergeCell ref="B7:E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topLeftCell="A7" workbookViewId="0">
      <selection activeCell="E19" sqref="E19"/>
    </sheetView>
  </sheetViews>
  <sheetFormatPr defaultRowHeight="15"/>
  <cols>
    <col min="1" max="1" width="38.5703125" customWidth="1"/>
    <col min="2" max="2" width="38.140625" customWidth="1"/>
    <col min="3" max="3" width="19.5703125" customWidth="1"/>
    <col min="4" max="4" width="18" customWidth="1"/>
    <col min="5" max="5" width="15.7109375" customWidth="1"/>
  </cols>
  <sheetData>
    <row r="1" spans="1:5" ht="15.75" hidden="1">
      <c r="B1" s="4"/>
      <c r="E1" s="4" t="s">
        <v>46</v>
      </c>
    </row>
    <row r="2" spans="1:5" ht="15.75" hidden="1">
      <c r="B2" s="2"/>
      <c r="E2" s="2" t="s">
        <v>43</v>
      </c>
    </row>
    <row r="3" spans="1:5" ht="15.75" hidden="1">
      <c r="B3" s="2"/>
      <c r="C3" s="127" t="s">
        <v>235</v>
      </c>
      <c r="D3" s="127"/>
      <c r="E3" s="127"/>
    </row>
    <row r="4" spans="1:5" ht="15.75" hidden="1">
      <c r="B4" s="2"/>
      <c r="E4" s="2" t="s">
        <v>38</v>
      </c>
    </row>
    <row r="5" spans="1:5" ht="15.75" hidden="1">
      <c r="B5" s="2"/>
      <c r="E5" s="2" t="s">
        <v>39</v>
      </c>
    </row>
    <row r="6" spans="1:5" ht="15.75" hidden="1">
      <c r="B6" s="2"/>
      <c r="C6" s="127" t="s">
        <v>125</v>
      </c>
      <c r="D6" s="127"/>
      <c r="E6" s="127"/>
    </row>
    <row r="7" spans="1:5" ht="83.25" customHeight="1">
      <c r="B7" s="126" t="s">
        <v>477</v>
      </c>
      <c r="C7" s="126"/>
      <c r="D7" s="126"/>
      <c r="E7" s="126"/>
    </row>
    <row r="8" spans="1:5" ht="36.75" customHeight="1">
      <c r="A8" s="128" t="s">
        <v>424</v>
      </c>
      <c r="B8" s="128"/>
      <c r="C8" s="128"/>
      <c r="D8" s="128"/>
      <c r="E8" s="128"/>
    </row>
    <row r="10" spans="1:5" ht="20.25" customHeight="1">
      <c r="A10" s="129" t="s">
        <v>62</v>
      </c>
      <c r="B10" s="129" t="s">
        <v>63</v>
      </c>
      <c r="C10" s="131" t="s">
        <v>64</v>
      </c>
      <c r="D10" s="132"/>
      <c r="E10" s="133"/>
    </row>
    <row r="11" spans="1:5" ht="54.75" customHeight="1">
      <c r="A11" s="130"/>
      <c r="B11" s="130"/>
      <c r="C11" s="107" t="s">
        <v>407</v>
      </c>
      <c r="D11" s="107" t="s">
        <v>408</v>
      </c>
      <c r="E11" s="107" t="s">
        <v>423</v>
      </c>
    </row>
    <row r="12" spans="1:5" ht="47.25">
      <c r="A12" s="6" t="s">
        <v>65</v>
      </c>
      <c r="B12" s="6" t="s">
        <v>66</v>
      </c>
      <c r="C12" s="21">
        <f>C14-(-C18)</f>
        <v>110000</v>
      </c>
      <c r="D12" s="21">
        <f t="shared" ref="D12:E12" si="0">D14-(-D18)</f>
        <v>0</v>
      </c>
      <c r="E12" s="21">
        <f t="shared" si="0"/>
        <v>0</v>
      </c>
    </row>
    <row r="13" spans="1:5" ht="37.5" customHeight="1">
      <c r="A13" s="6" t="s">
        <v>67</v>
      </c>
      <c r="B13" s="6" t="s">
        <v>68</v>
      </c>
      <c r="C13" s="21">
        <f>C15-(-C19)</f>
        <v>110000</v>
      </c>
      <c r="D13" s="21">
        <f t="shared" ref="D13" si="1">D15-(-D19)</f>
        <v>0</v>
      </c>
      <c r="E13" s="21">
        <f>E15-(-E19)</f>
        <v>0</v>
      </c>
    </row>
    <row r="14" spans="1:5" ht="31.5">
      <c r="A14" s="6" t="s">
        <v>69</v>
      </c>
      <c r="B14" s="6" t="s">
        <v>70</v>
      </c>
      <c r="C14" s="105">
        <f>-'Приложение 2'!C60</f>
        <v>-16393807.800000001</v>
      </c>
      <c r="D14" s="105">
        <v>-12663995.92</v>
      </c>
      <c r="E14" s="105">
        <v>-10827705.92</v>
      </c>
    </row>
    <row r="15" spans="1:5" ht="31.5">
      <c r="A15" s="6" t="s">
        <v>71</v>
      </c>
      <c r="B15" s="6" t="s">
        <v>72</v>
      </c>
      <c r="C15" s="105">
        <v>-16393807.800000001</v>
      </c>
      <c r="D15" s="105">
        <v>-12663995.92</v>
      </c>
      <c r="E15" s="105">
        <v>-10827705.92</v>
      </c>
    </row>
    <row r="16" spans="1:5" ht="31.5">
      <c r="A16" s="6" t="s">
        <v>73</v>
      </c>
      <c r="B16" s="6" t="s">
        <v>74</v>
      </c>
      <c r="C16" s="105">
        <v>-16393807.800000001</v>
      </c>
      <c r="D16" s="105">
        <v>-12663995.92</v>
      </c>
      <c r="E16" s="105">
        <v>-10827705.92</v>
      </c>
    </row>
    <row r="17" spans="1:5" ht="47.25">
      <c r="A17" s="6" t="s">
        <v>75</v>
      </c>
      <c r="B17" s="6" t="s">
        <v>76</v>
      </c>
      <c r="C17" s="105">
        <v>-16393807.800000001</v>
      </c>
      <c r="D17" s="105">
        <v>-12663995.92</v>
      </c>
      <c r="E17" s="105">
        <v>-10827705.92</v>
      </c>
    </row>
    <row r="18" spans="1:5" ht="31.5">
      <c r="A18" s="6" t="s">
        <v>77</v>
      </c>
      <c r="B18" s="6" t="s">
        <v>78</v>
      </c>
      <c r="C18" s="21">
        <f>'Приложение 4'!D105</f>
        <v>16503807.800000001</v>
      </c>
      <c r="D18" s="21">
        <v>12663995.92</v>
      </c>
      <c r="E18" s="21">
        <v>10827705.92</v>
      </c>
    </row>
    <row r="19" spans="1:5" ht="31.5">
      <c r="A19" s="6" t="s">
        <v>79</v>
      </c>
      <c r="B19" s="6" t="s">
        <v>116</v>
      </c>
      <c r="C19" s="21">
        <v>16503807.800000001</v>
      </c>
      <c r="D19" s="21">
        <v>12663995.92</v>
      </c>
      <c r="E19" s="21">
        <v>10827705.92</v>
      </c>
    </row>
    <row r="20" spans="1:5" ht="31.5">
      <c r="A20" s="6" t="s">
        <v>117</v>
      </c>
      <c r="B20" s="6" t="s">
        <v>118</v>
      </c>
      <c r="C20" s="21">
        <v>16503807.800000001</v>
      </c>
      <c r="D20" s="21">
        <v>12663995.92</v>
      </c>
      <c r="E20" s="21">
        <v>10827705.92</v>
      </c>
    </row>
    <row r="21" spans="1:5" ht="47.25">
      <c r="A21" s="6" t="s">
        <v>119</v>
      </c>
      <c r="B21" s="6" t="s">
        <v>120</v>
      </c>
      <c r="C21" s="21">
        <v>16503807.800000001</v>
      </c>
      <c r="D21" s="21">
        <v>12663995.92</v>
      </c>
      <c r="E21" s="21">
        <v>10827705.92</v>
      </c>
    </row>
  </sheetData>
  <mergeCells count="7">
    <mergeCell ref="C3:E3"/>
    <mergeCell ref="A8:E8"/>
    <mergeCell ref="A10:A11"/>
    <mergeCell ref="B10:B11"/>
    <mergeCell ref="C10:E10"/>
    <mergeCell ref="C6:E6"/>
    <mergeCell ref="B7:E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1"/>
  <sheetViews>
    <sheetView topLeftCell="A48" workbookViewId="0">
      <selection activeCell="D53" sqref="D53"/>
    </sheetView>
  </sheetViews>
  <sheetFormatPr defaultRowHeight="15"/>
  <cols>
    <col min="1" max="1" width="57.85546875" customWidth="1"/>
    <col min="2" max="2" width="17.85546875" customWidth="1"/>
    <col min="3" max="3" width="12.28515625" customWidth="1"/>
    <col min="4" max="4" width="17.85546875" customWidth="1"/>
    <col min="7" max="7" width="10.5703125" bestFit="1" customWidth="1"/>
    <col min="11" max="11" width="9.7109375" customWidth="1"/>
  </cols>
  <sheetData>
    <row r="1" spans="1:5" hidden="1"/>
    <row r="2" spans="1:5" hidden="1"/>
    <row r="3" spans="1:5" hidden="1"/>
    <row r="4" spans="1:5" hidden="1"/>
    <row r="5" spans="1:5" hidden="1"/>
    <row r="6" spans="1:5" ht="15.75" hidden="1">
      <c r="B6" s="4"/>
      <c r="D6" s="4" t="s">
        <v>234</v>
      </c>
    </row>
    <row r="7" spans="1:5" ht="15.75" hidden="1">
      <c r="B7" s="2"/>
      <c r="D7" s="2" t="s">
        <v>43</v>
      </c>
    </row>
    <row r="8" spans="1:5" ht="15.75" hidden="1">
      <c r="A8" s="127" t="s">
        <v>182</v>
      </c>
      <c r="B8" s="127"/>
      <c r="C8" s="127"/>
      <c r="D8" s="127"/>
      <c r="E8" s="127"/>
    </row>
    <row r="9" spans="1:5" ht="15.75" hidden="1">
      <c r="B9" s="127" t="s">
        <v>237</v>
      </c>
      <c r="C9" s="127"/>
      <c r="D9" s="127"/>
      <c r="E9" s="127"/>
    </row>
    <row r="10" spans="1:5" ht="15.75" hidden="1">
      <c r="B10" s="2"/>
      <c r="D10" s="2" t="s">
        <v>39</v>
      </c>
    </row>
    <row r="11" spans="1:5" ht="15.75" hidden="1">
      <c r="B11" s="127" t="s">
        <v>126</v>
      </c>
      <c r="C11" s="127"/>
      <c r="D11" s="127"/>
      <c r="E11" s="127"/>
    </row>
    <row r="12" spans="1:5" ht="96" customHeight="1">
      <c r="A12" s="126" t="s">
        <v>478</v>
      </c>
      <c r="B12" s="126"/>
      <c r="C12" s="126"/>
      <c r="D12" s="126"/>
    </row>
    <row r="13" spans="1:5" ht="88.5" customHeight="1">
      <c r="A13" s="134" t="s">
        <v>425</v>
      </c>
      <c r="B13" s="134"/>
      <c r="C13" s="134"/>
      <c r="D13" s="134"/>
    </row>
    <row r="14" spans="1:5" ht="31.5">
      <c r="A14" s="11" t="s">
        <v>45</v>
      </c>
      <c r="B14" s="11" t="s">
        <v>121</v>
      </c>
      <c r="C14" s="11" t="s">
        <v>122</v>
      </c>
      <c r="D14" s="11" t="s">
        <v>64</v>
      </c>
    </row>
    <row r="15" spans="1:5" ht="63">
      <c r="A15" s="85" t="s">
        <v>428</v>
      </c>
      <c r="B15" s="86" t="s">
        <v>205</v>
      </c>
      <c r="C15" s="87"/>
      <c r="D15" s="88">
        <f>D16</f>
        <v>26550</v>
      </c>
    </row>
    <row r="16" spans="1:5" ht="54" customHeight="1">
      <c r="A16" s="98" t="s">
        <v>396</v>
      </c>
      <c r="B16" s="60" t="s">
        <v>397</v>
      </c>
      <c r="C16" s="99"/>
      <c r="D16" s="100">
        <f>D17</f>
        <v>26550</v>
      </c>
    </row>
    <row r="17" spans="1:7" ht="54" customHeight="1">
      <c r="A17" s="33" t="s">
        <v>398</v>
      </c>
      <c r="B17" s="15" t="s">
        <v>399</v>
      </c>
      <c r="C17" s="107"/>
      <c r="D17" s="102">
        <f>D18+D19</f>
        <v>26550</v>
      </c>
    </row>
    <row r="18" spans="1:7" ht="111" customHeight="1">
      <c r="A18" s="40" t="s">
        <v>149</v>
      </c>
      <c r="B18" s="15" t="s">
        <v>400</v>
      </c>
      <c r="C18" s="50">
        <v>200</v>
      </c>
      <c r="D18" s="53">
        <v>15000</v>
      </c>
      <c r="G18" s="78"/>
    </row>
    <row r="19" spans="1:7" ht="63">
      <c r="A19" s="40" t="s">
        <v>382</v>
      </c>
      <c r="B19" s="15" t="s">
        <v>401</v>
      </c>
      <c r="C19" s="15" t="s">
        <v>258</v>
      </c>
      <c r="D19" s="53">
        <v>11550</v>
      </c>
      <c r="E19" s="91"/>
      <c r="F19" s="91"/>
      <c r="G19" s="92"/>
    </row>
    <row r="20" spans="1:7" ht="63">
      <c r="A20" s="85" t="s">
        <v>429</v>
      </c>
      <c r="B20" s="86" t="s">
        <v>240</v>
      </c>
      <c r="C20" s="89"/>
      <c r="D20" s="90">
        <f>D21+D29+D32+D35+D39+D42</f>
        <v>4203022</v>
      </c>
    </row>
    <row r="21" spans="1:7" ht="47.25">
      <c r="A21" s="28" t="s">
        <v>241</v>
      </c>
      <c r="B21" s="29" t="s">
        <v>242</v>
      </c>
      <c r="C21" s="30"/>
      <c r="D21" s="54">
        <f>D22+D24</f>
        <v>3727952</v>
      </c>
    </row>
    <row r="22" spans="1:7" ht="31.5">
      <c r="A22" s="9" t="s">
        <v>243</v>
      </c>
      <c r="B22" s="15" t="s">
        <v>244</v>
      </c>
      <c r="C22" s="14"/>
      <c r="D22" s="55">
        <f>D23</f>
        <v>870348.46</v>
      </c>
    </row>
    <row r="23" spans="1:7" ht="94.5">
      <c r="A23" s="9" t="s">
        <v>248</v>
      </c>
      <c r="B23" s="15" t="s">
        <v>249</v>
      </c>
      <c r="C23" s="14">
        <v>100</v>
      </c>
      <c r="D23" s="55">
        <v>870348.46</v>
      </c>
    </row>
    <row r="24" spans="1:7" ht="47.25">
      <c r="A24" s="9" t="s">
        <v>250</v>
      </c>
      <c r="B24" s="15" t="s">
        <v>251</v>
      </c>
      <c r="C24" s="14"/>
      <c r="D24" s="55">
        <f>D25+D26+D27+D28</f>
        <v>2857603.54</v>
      </c>
    </row>
    <row r="25" spans="1:7" ht="110.25">
      <c r="A25" s="9" t="s">
        <v>252</v>
      </c>
      <c r="B25" s="15" t="s">
        <v>253</v>
      </c>
      <c r="C25" s="14">
        <v>100</v>
      </c>
      <c r="D25" s="55">
        <v>2536934.88</v>
      </c>
    </row>
    <row r="26" spans="1:7" ht="63">
      <c r="A26" s="9" t="s">
        <v>213</v>
      </c>
      <c r="B26" s="15" t="s">
        <v>253</v>
      </c>
      <c r="C26" s="14">
        <v>200</v>
      </c>
      <c r="D26" s="55">
        <v>286985.48</v>
      </c>
    </row>
    <row r="27" spans="1:7" ht="47.25">
      <c r="A27" s="9" t="s">
        <v>255</v>
      </c>
      <c r="B27" s="15" t="s">
        <v>253</v>
      </c>
      <c r="C27" s="14">
        <v>800</v>
      </c>
      <c r="D27" s="106">
        <v>2000</v>
      </c>
    </row>
    <row r="28" spans="1:7" ht="94.5">
      <c r="A28" s="9" t="s">
        <v>426</v>
      </c>
      <c r="B28" s="15" t="s">
        <v>427</v>
      </c>
      <c r="C28" s="108">
        <v>500</v>
      </c>
      <c r="D28" s="106">
        <v>31683.18</v>
      </c>
    </row>
    <row r="29" spans="1:7" ht="31.5">
      <c r="A29" s="28" t="s">
        <v>256</v>
      </c>
      <c r="B29" s="29" t="s">
        <v>263</v>
      </c>
      <c r="C29" s="30"/>
      <c r="D29" s="54">
        <f>D30</f>
        <v>296070</v>
      </c>
    </row>
    <row r="30" spans="1:7" ht="47.25">
      <c r="A30" s="9" t="s">
        <v>232</v>
      </c>
      <c r="B30" s="15" t="s">
        <v>264</v>
      </c>
      <c r="C30" s="14"/>
      <c r="D30" s="55">
        <f>D31</f>
        <v>296070</v>
      </c>
    </row>
    <row r="31" spans="1:7" ht="63">
      <c r="A31" s="9" t="s">
        <v>214</v>
      </c>
      <c r="B31" s="15" t="s">
        <v>265</v>
      </c>
      <c r="C31" s="14">
        <v>200</v>
      </c>
      <c r="D31" s="55">
        <v>296070</v>
      </c>
    </row>
    <row r="32" spans="1:7" ht="47.25">
      <c r="A32" s="28" t="s">
        <v>266</v>
      </c>
      <c r="B32" s="29" t="s">
        <v>267</v>
      </c>
      <c r="C32" s="30"/>
      <c r="D32" s="54">
        <f>D33</f>
        <v>40000</v>
      </c>
    </row>
    <row r="33" spans="1:4" ht="31.5">
      <c r="A33" s="9" t="s">
        <v>268</v>
      </c>
      <c r="B33" s="15" t="s">
        <v>269</v>
      </c>
      <c r="C33" s="14"/>
      <c r="D33" s="55">
        <f>D34</f>
        <v>40000</v>
      </c>
    </row>
    <row r="34" spans="1:4" ht="47.25">
      <c r="A34" s="9" t="s">
        <v>270</v>
      </c>
      <c r="B34" s="15" t="s">
        <v>271</v>
      </c>
      <c r="C34" s="14">
        <v>800</v>
      </c>
      <c r="D34" s="55">
        <v>40000</v>
      </c>
    </row>
    <row r="35" spans="1:4" ht="31.5">
      <c r="A35" s="28" t="s">
        <v>272</v>
      </c>
      <c r="B35" s="29" t="s">
        <v>273</v>
      </c>
      <c r="C35" s="30"/>
      <c r="D35" s="54">
        <f>D36</f>
        <v>21000</v>
      </c>
    </row>
    <row r="36" spans="1:4" ht="47.25">
      <c r="A36" s="9" t="s">
        <v>231</v>
      </c>
      <c r="B36" s="15" t="s">
        <v>274</v>
      </c>
      <c r="C36" s="14"/>
      <c r="D36" s="55">
        <f>D37+D38</f>
        <v>21000</v>
      </c>
    </row>
    <row r="37" spans="1:4" ht="96.75" customHeight="1">
      <c r="A37" s="9" t="s">
        <v>207</v>
      </c>
      <c r="B37" s="15" t="s">
        <v>275</v>
      </c>
      <c r="C37" s="14">
        <v>200</v>
      </c>
      <c r="D37" s="55">
        <v>11000</v>
      </c>
    </row>
    <row r="38" spans="1:4" ht="78.75">
      <c r="A38" s="9" t="s">
        <v>365</v>
      </c>
      <c r="B38" s="15" t="s">
        <v>275</v>
      </c>
      <c r="C38" s="14">
        <v>800</v>
      </c>
      <c r="D38" s="55">
        <v>10000</v>
      </c>
    </row>
    <row r="39" spans="1:4" ht="15.75">
      <c r="A39" s="28" t="s">
        <v>2</v>
      </c>
      <c r="B39" s="29" t="s">
        <v>3</v>
      </c>
      <c r="C39" s="30"/>
      <c r="D39" s="54">
        <f>D40</f>
        <v>10000</v>
      </c>
    </row>
    <row r="40" spans="1:4" ht="31.5">
      <c r="A40" s="9" t="s">
        <v>4</v>
      </c>
      <c r="B40" s="15" t="s">
        <v>5</v>
      </c>
      <c r="C40" s="14"/>
      <c r="D40" s="55">
        <f>D41</f>
        <v>10000</v>
      </c>
    </row>
    <row r="41" spans="1:4" ht="78.75">
      <c r="A41" s="9" t="s">
        <v>215</v>
      </c>
      <c r="B41" s="15" t="s">
        <v>6</v>
      </c>
      <c r="C41" s="14">
        <v>200</v>
      </c>
      <c r="D41" s="55">
        <v>10000</v>
      </c>
    </row>
    <row r="42" spans="1:4" ht="39" customHeight="1" thickBot="1">
      <c r="A42" s="34" t="s">
        <v>311</v>
      </c>
      <c r="B42" s="60" t="s">
        <v>56</v>
      </c>
      <c r="C42" s="30"/>
      <c r="D42" s="54">
        <f>D43</f>
        <v>108000</v>
      </c>
    </row>
    <row r="43" spans="1:4" ht="32.25" thickBot="1">
      <c r="A43" s="35" t="s">
        <v>309</v>
      </c>
      <c r="B43" s="36" t="s">
        <v>57</v>
      </c>
      <c r="C43" s="14"/>
      <c r="D43" s="55">
        <f>D44</f>
        <v>108000</v>
      </c>
    </row>
    <row r="44" spans="1:4" ht="95.25" thickBot="1">
      <c r="A44" s="35" t="s">
        <v>310</v>
      </c>
      <c r="B44" s="36" t="s">
        <v>55</v>
      </c>
      <c r="C44" s="14">
        <v>300</v>
      </c>
      <c r="D44" s="55">
        <v>108000</v>
      </c>
    </row>
    <row r="45" spans="1:4" ht="63">
      <c r="A45" s="85" t="s">
        <v>430</v>
      </c>
      <c r="B45" s="86" t="s">
        <v>276</v>
      </c>
      <c r="C45" s="89"/>
      <c r="D45" s="90">
        <f>D47</f>
        <v>253000</v>
      </c>
    </row>
    <row r="46" spans="1:4" ht="47.25">
      <c r="A46" s="59" t="s">
        <v>402</v>
      </c>
      <c r="B46" s="60" t="s">
        <v>403</v>
      </c>
      <c r="C46" s="61"/>
      <c r="D46" s="58">
        <f>D47</f>
        <v>253000</v>
      </c>
    </row>
    <row r="47" spans="1:4" ht="63">
      <c r="A47" s="9" t="s">
        <v>277</v>
      </c>
      <c r="B47" s="15" t="s">
        <v>404</v>
      </c>
      <c r="C47" s="14"/>
      <c r="D47" s="55">
        <f>D48+D49</f>
        <v>253000</v>
      </c>
    </row>
    <row r="48" spans="1:4" ht="78.75">
      <c r="A48" s="9" t="s">
        <v>216</v>
      </c>
      <c r="B48" s="15" t="s">
        <v>405</v>
      </c>
      <c r="C48" s="14">
        <v>200</v>
      </c>
      <c r="D48" s="55">
        <v>250000</v>
      </c>
    </row>
    <row r="49" spans="1:4" ht="69" customHeight="1">
      <c r="A49" s="9" t="s">
        <v>209</v>
      </c>
      <c r="B49" s="15" t="s">
        <v>406</v>
      </c>
      <c r="C49" s="14">
        <v>200</v>
      </c>
      <c r="D49" s="55">
        <v>3000</v>
      </c>
    </row>
    <row r="50" spans="1:4" ht="50.25" customHeight="1">
      <c r="A50" s="85" t="s">
        <v>431</v>
      </c>
      <c r="B50" s="86" t="s">
        <v>279</v>
      </c>
      <c r="C50" s="89"/>
      <c r="D50" s="90">
        <f>D51+D57+D60+D64</f>
        <v>6257160.1899999995</v>
      </c>
    </row>
    <row r="51" spans="1:4" ht="51" customHeight="1">
      <c r="A51" s="28" t="s">
        <v>280</v>
      </c>
      <c r="B51" s="29" t="s">
        <v>281</v>
      </c>
      <c r="C51" s="30"/>
      <c r="D51" s="54">
        <f>D52</f>
        <v>5121484.0199999996</v>
      </c>
    </row>
    <row r="52" spans="1:4" ht="31.5">
      <c r="A52" s="9" t="s">
        <v>282</v>
      </c>
      <c r="B52" s="15" t="s">
        <v>283</v>
      </c>
      <c r="C52" s="14"/>
      <c r="D52" s="55">
        <f>D53+D54+D55+D56</f>
        <v>5121484.0199999996</v>
      </c>
    </row>
    <row r="53" spans="1:4" ht="110.25">
      <c r="A53" s="9" t="s">
        <v>292</v>
      </c>
      <c r="B53" s="15" t="s">
        <v>293</v>
      </c>
      <c r="C53" s="14">
        <v>100</v>
      </c>
      <c r="D53" s="55">
        <v>3233725.55</v>
      </c>
    </row>
    <row r="54" spans="1:4" ht="63">
      <c r="A54" s="9" t="s">
        <v>217</v>
      </c>
      <c r="B54" s="15" t="s">
        <v>293</v>
      </c>
      <c r="C54" s="14">
        <v>200</v>
      </c>
      <c r="D54" s="55">
        <v>1881248.47</v>
      </c>
    </row>
    <row r="55" spans="1:4" ht="47.25">
      <c r="A55" s="9" t="s">
        <v>474</v>
      </c>
      <c r="B55" s="15" t="s">
        <v>293</v>
      </c>
      <c r="C55" s="14">
        <v>300</v>
      </c>
      <c r="D55" s="55">
        <v>4510</v>
      </c>
    </row>
    <row r="56" spans="1:4" ht="47.25">
      <c r="A56" s="9" t="s">
        <v>294</v>
      </c>
      <c r="B56" s="15" t="s">
        <v>293</v>
      </c>
      <c r="C56" s="14">
        <v>800</v>
      </c>
      <c r="D56" s="55">
        <v>2000</v>
      </c>
    </row>
    <row r="57" spans="1:4" ht="31.5">
      <c r="A57" s="28" t="s">
        <v>469</v>
      </c>
      <c r="B57" s="29" t="s">
        <v>470</v>
      </c>
      <c r="C57" s="30"/>
      <c r="D57" s="58">
        <f>D58</f>
        <v>454545.45</v>
      </c>
    </row>
    <row r="58" spans="1:4" ht="47.25">
      <c r="A58" s="9" t="s">
        <v>471</v>
      </c>
      <c r="B58" s="15" t="s">
        <v>472</v>
      </c>
      <c r="C58" s="14"/>
      <c r="D58" s="55">
        <f>D59</f>
        <v>454545.45</v>
      </c>
    </row>
    <row r="59" spans="1:4" ht="78.75">
      <c r="A59" s="9" t="s">
        <v>461</v>
      </c>
      <c r="B59" s="15" t="s">
        <v>473</v>
      </c>
      <c r="C59" s="14">
        <v>200</v>
      </c>
      <c r="D59" s="55">
        <v>454545.45</v>
      </c>
    </row>
    <row r="60" spans="1:4" ht="46.5" customHeight="1">
      <c r="A60" s="77" t="s">
        <v>60</v>
      </c>
      <c r="B60" s="29" t="s">
        <v>301</v>
      </c>
      <c r="C60" s="30"/>
      <c r="D60" s="54">
        <f>D61</f>
        <v>681130.72</v>
      </c>
    </row>
    <row r="61" spans="1:4" ht="35.25" customHeight="1">
      <c r="A61" s="9" t="s">
        <v>61</v>
      </c>
      <c r="B61" s="15" t="s">
        <v>302</v>
      </c>
      <c r="C61" s="14"/>
      <c r="D61" s="55">
        <f>D62+D63</f>
        <v>681130.72</v>
      </c>
    </row>
    <row r="62" spans="1:4" ht="110.25">
      <c r="A62" s="23" t="s">
        <v>296</v>
      </c>
      <c r="B62" s="15" t="s">
        <v>303</v>
      </c>
      <c r="C62" s="14">
        <v>100</v>
      </c>
      <c r="D62" s="55">
        <v>472130.72</v>
      </c>
    </row>
    <row r="63" spans="1:4" ht="78.75">
      <c r="A63" s="23" t="s">
        <v>419</v>
      </c>
      <c r="B63" s="15" t="s">
        <v>303</v>
      </c>
      <c r="C63" s="14">
        <v>200</v>
      </c>
      <c r="D63" s="55">
        <v>209000</v>
      </c>
    </row>
    <row r="64" spans="1:4" ht="63">
      <c r="A64" s="96" t="s">
        <v>386</v>
      </c>
      <c r="B64" s="60" t="s">
        <v>387</v>
      </c>
      <c r="C64" s="61"/>
      <c r="D64" s="58">
        <f>D65</f>
        <v>0</v>
      </c>
    </row>
    <row r="65" spans="1:4" ht="47.25">
      <c r="A65" s="23" t="s">
        <v>388</v>
      </c>
      <c r="B65" s="15" t="s">
        <v>389</v>
      </c>
      <c r="C65" s="14"/>
      <c r="D65" s="55">
        <f>D66</f>
        <v>0</v>
      </c>
    </row>
    <row r="66" spans="1:4" ht="78.75">
      <c r="A66" s="23" t="s">
        <v>390</v>
      </c>
      <c r="B66" s="15" t="s">
        <v>391</v>
      </c>
      <c r="C66" s="14">
        <v>200</v>
      </c>
      <c r="D66" s="55">
        <v>0</v>
      </c>
    </row>
    <row r="67" spans="1:4" ht="57.75" customHeight="1">
      <c r="A67" s="85" t="s">
        <v>432</v>
      </c>
      <c r="B67" s="86" t="s">
        <v>367</v>
      </c>
      <c r="C67" s="89"/>
      <c r="D67" s="90">
        <f>D68</f>
        <v>4000</v>
      </c>
    </row>
    <row r="68" spans="1:4" ht="31.5">
      <c r="A68" s="59" t="s">
        <v>368</v>
      </c>
      <c r="B68" s="60" t="s">
        <v>369</v>
      </c>
      <c r="C68" s="61"/>
      <c r="D68" s="58">
        <f>D69</f>
        <v>4000</v>
      </c>
    </row>
    <row r="69" spans="1:4" ht="31.5">
      <c r="A69" s="9" t="s">
        <v>370</v>
      </c>
      <c r="B69" s="15" t="s">
        <v>371</v>
      </c>
      <c r="C69" s="14"/>
      <c r="D69" s="55">
        <f>D70</f>
        <v>4000</v>
      </c>
    </row>
    <row r="70" spans="1:4" ht="47.25">
      <c r="A70" s="9" t="s">
        <v>372</v>
      </c>
      <c r="B70" s="15" t="s">
        <v>373</v>
      </c>
      <c r="C70" s="14">
        <v>200</v>
      </c>
      <c r="D70" s="55">
        <v>4000</v>
      </c>
    </row>
    <row r="71" spans="1:4" ht="68.25" customHeight="1">
      <c r="A71" s="85" t="s">
        <v>433</v>
      </c>
      <c r="B71" s="86" t="s">
        <v>59</v>
      </c>
      <c r="C71" s="89"/>
      <c r="D71" s="90">
        <f>D72</f>
        <v>50000</v>
      </c>
    </row>
    <row r="72" spans="1:4" ht="47.25">
      <c r="A72" s="59" t="s">
        <v>374</v>
      </c>
      <c r="B72" s="60" t="s">
        <v>376</v>
      </c>
      <c r="C72" s="61"/>
      <c r="D72" s="58">
        <f>D73</f>
        <v>50000</v>
      </c>
    </row>
    <row r="73" spans="1:4" ht="47.25">
      <c r="A73" s="9" t="s">
        <v>375</v>
      </c>
      <c r="B73" s="15" t="s">
        <v>377</v>
      </c>
      <c r="C73" s="14"/>
      <c r="D73" s="55">
        <f>D74</f>
        <v>50000</v>
      </c>
    </row>
    <row r="74" spans="1:4" ht="78.75">
      <c r="A74" s="9" t="s">
        <v>378</v>
      </c>
      <c r="B74" s="15" t="s">
        <v>379</v>
      </c>
      <c r="C74" s="14">
        <v>200</v>
      </c>
      <c r="D74" s="55">
        <v>50000</v>
      </c>
    </row>
    <row r="75" spans="1:4" ht="63">
      <c r="A75" s="85" t="s">
        <v>434</v>
      </c>
      <c r="B75" s="86" t="s">
        <v>304</v>
      </c>
      <c r="C75" s="89"/>
      <c r="D75" s="90">
        <f>D76+D80+D83</f>
        <v>3000000</v>
      </c>
    </row>
    <row r="76" spans="1:4" ht="31.5">
      <c r="A76" s="28" t="s">
        <v>305</v>
      </c>
      <c r="B76" s="29" t="s">
        <v>306</v>
      </c>
      <c r="C76" s="30"/>
      <c r="D76" s="54">
        <f>D77</f>
        <v>2010000</v>
      </c>
    </row>
    <row r="77" spans="1:4" ht="63">
      <c r="A77" s="9" t="s">
        <v>307</v>
      </c>
      <c r="B77" s="15" t="s">
        <v>308</v>
      </c>
      <c r="C77" s="14"/>
      <c r="D77" s="55">
        <f>D78+D79</f>
        <v>2010000</v>
      </c>
    </row>
    <row r="78" spans="1:4" ht="63">
      <c r="A78" s="9" t="s">
        <v>313</v>
      </c>
      <c r="B78" s="15" t="s">
        <v>314</v>
      </c>
      <c r="C78" s="14">
        <v>200</v>
      </c>
      <c r="D78" s="112">
        <v>1510000</v>
      </c>
    </row>
    <row r="79" spans="1:4" ht="94.5">
      <c r="A79" s="9" t="s">
        <v>462</v>
      </c>
      <c r="B79" s="15" t="s">
        <v>463</v>
      </c>
      <c r="C79" s="14">
        <v>200</v>
      </c>
      <c r="D79" s="121">
        <v>500000</v>
      </c>
    </row>
    <row r="80" spans="1:4" ht="21.75" customHeight="1">
      <c r="A80" s="28" t="s">
        <v>315</v>
      </c>
      <c r="B80" s="29" t="s">
        <v>316</v>
      </c>
      <c r="C80" s="30"/>
      <c r="D80" s="54">
        <f>D81</f>
        <v>300000</v>
      </c>
    </row>
    <row r="81" spans="1:4" ht="53.25" customHeight="1">
      <c r="A81" s="9" t="s">
        <v>317</v>
      </c>
      <c r="B81" s="15" t="s">
        <v>318</v>
      </c>
      <c r="C81" s="14"/>
      <c r="D81" s="55">
        <f>D82</f>
        <v>300000</v>
      </c>
    </row>
    <row r="82" spans="1:4" ht="45.75" customHeight="1">
      <c r="A82" s="9" t="s">
        <v>218</v>
      </c>
      <c r="B82" s="15" t="s">
        <v>320</v>
      </c>
      <c r="C82" s="14">
        <v>200</v>
      </c>
      <c r="D82" s="55">
        <v>300000</v>
      </c>
    </row>
    <row r="83" spans="1:4" ht="33.75" customHeight="1">
      <c r="A83" s="28" t="s">
        <v>321</v>
      </c>
      <c r="B83" s="29" t="s">
        <v>322</v>
      </c>
      <c r="C83" s="30"/>
      <c r="D83" s="54">
        <f>D84</f>
        <v>690000</v>
      </c>
    </row>
    <row r="84" spans="1:4" ht="63.75" customHeight="1">
      <c r="A84" s="9" t="s">
        <v>323</v>
      </c>
      <c r="B84" s="15" t="s">
        <v>324</v>
      </c>
      <c r="C84" s="14"/>
      <c r="D84" s="55">
        <f>D85+D86+D87+D88+D89</f>
        <v>690000</v>
      </c>
    </row>
    <row r="85" spans="1:4" ht="67.5" customHeight="1">
      <c r="A85" s="9" t="s">
        <v>0</v>
      </c>
      <c r="B85" s="15" t="s">
        <v>1</v>
      </c>
      <c r="C85" s="14">
        <v>200</v>
      </c>
      <c r="D85" s="55">
        <v>20000</v>
      </c>
    </row>
    <row r="86" spans="1:4" ht="63">
      <c r="A86" s="9" t="s">
        <v>328</v>
      </c>
      <c r="B86" s="15" t="s">
        <v>329</v>
      </c>
      <c r="C86" s="14">
        <v>200</v>
      </c>
      <c r="D86" s="55">
        <v>0</v>
      </c>
    </row>
    <row r="87" spans="1:4" ht="78.75">
      <c r="A87" s="9" t="s">
        <v>219</v>
      </c>
      <c r="B87" s="15" t="s">
        <v>8</v>
      </c>
      <c r="C87" s="14">
        <v>200</v>
      </c>
      <c r="D87" s="55">
        <v>30000</v>
      </c>
    </row>
    <row r="88" spans="1:4" ht="47.25">
      <c r="A88" s="9" t="s">
        <v>220</v>
      </c>
      <c r="B88" s="15" t="s">
        <v>312</v>
      </c>
      <c r="C88" s="14">
        <v>200</v>
      </c>
      <c r="D88" s="55">
        <v>600000</v>
      </c>
    </row>
    <row r="89" spans="1:4" ht="67.5" customHeight="1">
      <c r="A89" s="9" t="s">
        <v>330</v>
      </c>
      <c r="B89" s="15" t="s">
        <v>366</v>
      </c>
      <c r="C89" s="14">
        <v>200</v>
      </c>
      <c r="D89" s="55">
        <v>40000</v>
      </c>
    </row>
    <row r="90" spans="1:4" ht="33" customHeight="1">
      <c r="A90" s="85" t="s">
        <v>9</v>
      </c>
      <c r="B90" s="86" t="s">
        <v>325</v>
      </c>
      <c r="C90" s="89"/>
      <c r="D90" s="90">
        <f>D91+D101</f>
        <v>2710075.6100000003</v>
      </c>
    </row>
    <row r="91" spans="1:4" ht="16.5" thickBot="1">
      <c r="A91" s="82" t="s">
        <v>151</v>
      </c>
      <c r="B91" s="83">
        <v>4300000000</v>
      </c>
      <c r="C91" s="83"/>
      <c r="D91" s="84">
        <f>D92</f>
        <v>2364325.6100000003</v>
      </c>
    </row>
    <row r="92" spans="1:4" ht="94.5">
      <c r="A92" s="57" t="s">
        <v>150</v>
      </c>
      <c r="B92" s="68">
        <v>4390000000</v>
      </c>
      <c r="C92" s="68"/>
      <c r="D92" s="69">
        <f>D93+D94+D95+D96+D97+D98+D99+D100</f>
        <v>2364325.6100000003</v>
      </c>
    </row>
    <row r="93" spans="1:4" ht="78.75">
      <c r="A93" s="9" t="s">
        <v>361</v>
      </c>
      <c r="B93" s="14">
        <v>4390096040</v>
      </c>
      <c r="C93" s="14">
        <v>200</v>
      </c>
      <c r="D93" s="53">
        <v>300000</v>
      </c>
    </row>
    <row r="94" spans="1:4" ht="78.75">
      <c r="A94" s="9" t="s">
        <v>414</v>
      </c>
      <c r="B94" s="14">
        <v>4390096041</v>
      </c>
      <c r="C94" s="14">
        <v>200</v>
      </c>
      <c r="D94" s="53">
        <v>390900</v>
      </c>
    </row>
    <row r="95" spans="1:4" ht="94.5" customHeight="1">
      <c r="A95" s="9" t="s">
        <v>415</v>
      </c>
      <c r="B95" s="14">
        <v>4390096042</v>
      </c>
      <c r="C95" s="14">
        <v>200</v>
      </c>
      <c r="D95" s="53">
        <v>120000</v>
      </c>
    </row>
    <row r="96" spans="1:4" ht="75.75" customHeight="1">
      <c r="A96" s="9" t="s">
        <v>362</v>
      </c>
      <c r="B96" s="14">
        <v>4390096043</v>
      </c>
      <c r="C96" s="14">
        <v>200</v>
      </c>
      <c r="D96" s="53">
        <v>328332.31</v>
      </c>
    </row>
    <row r="97" spans="1:4" ht="81" customHeight="1">
      <c r="A97" s="9" t="s">
        <v>416</v>
      </c>
      <c r="B97" s="14">
        <v>4390096044</v>
      </c>
      <c r="C97" s="14">
        <v>200</v>
      </c>
      <c r="D97" s="53">
        <v>169854.3</v>
      </c>
    </row>
    <row r="98" spans="1:4" ht="76.5" customHeight="1">
      <c r="A98" s="9" t="s">
        <v>385</v>
      </c>
      <c r="B98" s="14">
        <v>4390096046</v>
      </c>
      <c r="C98" s="14">
        <v>200</v>
      </c>
      <c r="D98" s="53">
        <v>100000</v>
      </c>
    </row>
    <row r="99" spans="1:4" ht="93" customHeight="1">
      <c r="A99" s="113" t="s">
        <v>384</v>
      </c>
      <c r="B99" s="62">
        <v>4390096048</v>
      </c>
      <c r="C99" s="62">
        <v>200</v>
      </c>
      <c r="D99" s="95">
        <v>406000</v>
      </c>
    </row>
    <row r="100" spans="1:4" ht="93" customHeight="1">
      <c r="A100" s="118" t="s">
        <v>464</v>
      </c>
      <c r="B100" s="119">
        <v>4390096049</v>
      </c>
      <c r="C100" s="119">
        <v>200</v>
      </c>
      <c r="D100" s="120">
        <v>549239</v>
      </c>
    </row>
    <row r="101" spans="1:4" ht="15.75">
      <c r="A101" s="79" t="s">
        <v>10</v>
      </c>
      <c r="B101" s="80" t="s">
        <v>326</v>
      </c>
      <c r="C101" s="81"/>
      <c r="D101" s="56">
        <f>D102</f>
        <v>345750</v>
      </c>
    </row>
    <row r="102" spans="1:4" ht="47.25">
      <c r="A102" s="9" t="s">
        <v>411</v>
      </c>
      <c r="B102" s="15" t="s">
        <v>326</v>
      </c>
      <c r="C102" s="14"/>
      <c r="D102" s="55">
        <f>D103+D104</f>
        <v>345750</v>
      </c>
    </row>
    <row r="103" spans="1:4" ht="110.25">
      <c r="A103" s="9" t="s">
        <v>412</v>
      </c>
      <c r="B103" s="14">
        <v>4490051180</v>
      </c>
      <c r="C103" s="14">
        <v>100</v>
      </c>
      <c r="D103" s="55">
        <v>325750</v>
      </c>
    </row>
    <row r="104" spans="1:4" ht="66" customHeight="1">
      <c r="A104" s="9" t="s">
        <v>413</v>
      </c>
      <c r="B104" s="14">
        <v>4490051180</v>
      </c>
      <c r="C104" s="14">
        <v>200</v>
      </c>
      <c r="D104" s="55">
        <v>20000</v>
      </c>
    </row>
    <row r="105" spans="1:4" ht="15.75">
      <c r="A105" s="9" t="s">
        <v>35</v>
      </c>
      <c r="B105" s="14"/>
      <c r="C105" s="14"/>
      <c r="D105" s="55">
        <f>D15+D20+D45+D50+D67+D71+D75+D90</f>
        <v>16503807.800000001</v>
      </c>
    </row>
    <row r="111" spans="1:4" ht="19.5" customHeight="1"/>
  </sheetData>
  <mergeCells count="5">
    <mergeCell ref="A13:D13"/>
    <mergeCell ref="A8:E8"/>
    <mergeCell ref="B9:E9"/>
    <mergeCell ref="B11:E11"/>
    <mergeCell ref="A12:D12"/>
  </mergeCells>
  <phoneticPr fontId="0" type="noConversion"/>
  <printOptions horizontalCentered="1"/>
  <pageMargins left="0.70866141732283472" right="0.70866141732283472" top="0.55118110236220474" bottom="0.47244094488188981" header="0.31496062992125984" footer="0.43307086614173229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03"/>
  <sheetViews>
    <sheetView topLeftCell="A99" workbookViewId="0">
      <selection activeCell="E76" sqref="E76"/>
    </sheetView>
  </sheetViews>
  <sheetFormatPr defaultRowHeight="15"/>
  <cols>
    <col min="1" max="1" width="43" customWidth="1"/>
    <col min="2" max="2" width="17.42578125" customWidth="1"/>
    <col min="3" max="3" width="10.5703125" customWidth="1"/>
    <col min="4" max="4" width="16.5703125" customWidth="1"/>
    <col min="5" max="6" width="17.42578125" customWidth="1"/>
  </cols>
  <sheetData>
    <row r="1" spans="1:6" hidden="1">
      <c r="D1" s="25"/>
    </row>
    <row r="2" spans="1:6" hidden="1"/>
    <row r="3" spans="1:6" ht="15.75" hidden="1">
      <c r="A3" s="26"/>
      <c r="B3" s="27"/>
      <c r="C3" s="27"/>
      <c r="D3" s="27"/>
      <c r="E3" s="27" t="s">
        <v>236</v>
      </c>
      <c r="F3" s="5"/>
    </row>
    <row r="4" spans="1:6" ht="15.75" hidden="1">
      <c r="A4" s="26"/>
      <c r="B4" s="26"/>
      <c r="C4" s="26"/>
      <c r="D4" s="135" t="s">
        <v>300</v>
      </c>
      <c r="E4" s="135"/>
      <c r="F4" s="2"/>
    </row>
    <row r="5" spans="1:6" ht="15.75" hidden="1">
      <c r="A5" s="127" t="s">
        <v>299</v>
      </c>
      <c r="B5" s="127"/>
      <c r="C5" s="127"/>
      <c r="D5" s="127"/>
      <c r="E5" s="127"/>
      <c r="F5" s="127"/>
    </row>
    <row r="6" spans="1:6" ht="15.75" hidden="1">
      <c r="A6" s="26"/>
      <c r="B6" s="26"/>
      <c r="C6" s="135" t="s">
        <v>297</v>
      </c>
      <c r="D6" s="135"/>
      <c r="E6" s="135"/>
      <c r="F6" s="2"/>
    </row>
    <row r="7" spans="1:6" ht="15.75" hidden="1">
      <c r="A7" s="26"/>
      <c r="B7" s="26"/>
      <c r="C7" s="135" t="s">
        <v>298</v>
      </c>
      <c r="D7" s="135"/>
      <c r="E7" s="135"/>
      <c r="F7" s="2"/>
    </row>
    <row r="8" spans="1:6" ht="15.75" hidden="1">
      <c r="A8" s="26"/>
      <c r="B8" s="26"/>
      <c r="C8" s="135" t="s">
        <v>127</v>
      </c>
      <c r="D8" s="135"/>
      <c r="E8" s="135"/>
      <c r="F8" s="2"/>
    </row>
    <row r="9" spans="1:6" ht="90.75" customHeight="1">
      <c r="A9" s="37"/>
      <c r="B9" s="126"/>
      <c r="C9" s="126"/>
      <c r="D9" s="126" t="s">
        <v>479</v>
      </c>
      <c r="E9" s="126"/>
    </row>
    <row r="10" spans="1:6" ht="88.5" customHeight="1">
      <c r="A10" s="134" t="s">
        <v>435</v>
      </c>
      <c r="B10" s="134"/>
      <c r="C10" s="134"/>
      <c r="D10" s="134"/>
      <c r="E10" s="134"/>
    </row>
    <row r="11" spans="1:6" ht="15.75">
      <c r="A11" s="129" t="s">
        <v>45</v>
      </c>
      <c r="B11" s="129" t="s">
        <v>121</v>
      </c>
      <c r="C11" s="129" t="s">
        <v>122</v>
      </c>
      <c r="D11" s="131" t="s">
        <v>64</v>
      </c>
      <c r="E11" s="133"/>
    </row>
    <row r="12" spans="1:6" ht="15.75">
      <c r="A12" s="130"/>
      <c r="B12" s="130"/>
      <c r="C12" s="130"/>
      <c r="D12" s="107" t="s">
        <v>408</v>
      </c>
      <c r="E12" s="107" t="s">
        <v>423</v>
      </c>
    </row>
    <row r="13" spans="1:6" ht="94.5">
      <c r="A13" s="85" t="s">
        <v>428</v>
      </c>
      <c r="B13" s="86" t="s">
        <v>205</v>
      </c>
      <c r="C13" s="87"/>
      <c r="D13" s="88">
        <f>D14</f>
        <v>11550</v>
      </c>
      <c r="E13" s="88">
        <f>E14</f>
        <v>11550</v>
      </c>
    </row>
    <row r="14" spans="1:6" ht="63">
      <c r="A14" s="98" t="s">
        <v>396</v>
      </c>
      <c r="B14" s="60" t="s">
        <v>397</v>
      </c>
      <c r="C14" s="99"/>
      <c r="D14" s="100">
        <f>D15</f>
        <v>11550</v>
      </c>
      <c r="E14" s="100">
        <f>E15</f>
        <v>11550</v>
      </c>
    </row>
    <row r="15" spans="1:6" ht="63">
      <c r="A15" s="33" t="s">
        <v>398</v>
      </c>
      <c r="B15" s="15" t="s">
        <v>399</v>
      </c>
      <c r="C15" s="107"/>
      <c r="D15" s="102">
        <f>D16+D17</f>
        <v>11550</v>
      </c>
      <c r="E15" s="102">
        <f>E16+E17</f>
        <v>11550</v>
      </c>
    </row>
    <row r="16" spans="1:6" ht="157.5">
      <c r="A16" s="40" t="s">
        <v>149</v>
      </c>
      <c r="B16" s="15" t="s">
        <v>400</v>
      </c>
      <c r="C16" s="50">
        <v>200</v>
      </c>
      <c r="D16" s="53">
        <v>0</v>
      </c>
      <c r="E16" s="53">
        <v>0</v>
      </c>
    </row>
    <row r="17" spans="1:5" ht="78.75">
      <c r="A17" s="40" t="s">
        <v>382</v>
      </c>
      <c r="B17" s="15" t="s">
        <v>401</v>
      </c>
      <c r="C17" s="15" t="s">
        <v>258</v>
      </c>
      <c r="D17" s="53">
        <v>11550</v>
      </c>
      <c r="E17" s="53">
        <v>11550</v>
      </c>
    </row>
    <row r="18" spans="1:5" ht="94.5">
      <c r="A18" s="85" t="s">
        <v>429</v>
      </c>
      <c r="B18" s="86" t="s">
        <v>240</v>
      </c>
      <c r="C18" s="89"/>
      <c r="D18" s="109">
        <f>D19+D27+D30+D33+D37+D40</f>
        <v>4059022</v>
      </c>
      <c r="E18" s="109">
        <f>E19+E27+E30+E33+E37+E40</f>
        <v>4004022</v>
      </c>
    </row>
    <row r="19" spans="1:5" ht="63">
      <c r="A19" s="28" t="s">
        <v>241</v>
      </c>
      <c r="B19" s="29" t="s">
        <v>242</v>
      </c>
      <c r="C19" s="30"/>
      <c r="D19" s="114">
        <f>D20+D22</f>
        <v>3727952</v>
      </c>
      <c r="E19" s="114">
        <f>E20+E22</f>
        <v>3727952</v>
      </c>
    </row>
    <row r="20" spans="1:5" ht="47.25">
      <c r="A20" s="9" t="s">
        <v>243</v>
      </c>
      <c r="B20" s="15" t="s">
        <v>244</v>
      </c>
      <c r="C20" s="14"/>
      <c r="D20" s="70">
        <f>D21</f>
        <v>870348.46</v>
      </c>
      <c r="E20" s="70">
        <f>E21</f>
        <v>870348.46</v>
      </c>
    </row>
    <row r="21" spans="1:5" ht="141.75">
      <c r="A21" s="9" t="s">
        <v>248</v>
      </c>
      <c r="B21" s="15" t="s">
        <v>249</v>
      </c>
      <c r="C21" s="14">
        <v>100</v>
      </c>
      <c r="D21" s="55">
        <v>870348.46</v>
      </c>
      <c r="E21" s="55">
        <v>870348.46</v>
      </c>
    </row>
    <row r="22" spans="1:5" ht="63">
      <c r="A22" s="9" t="s">
        <v>250</v>
      </c>
      <c r="B22" s="15" t="s">
        <v>251</v>
      </c>
      <c r="C22" s="14"/>
      <c r="D22" s="70">
        <f>D23+D24+D25</f>
        <v>2857603.54</v>
      </c>
      <c r="E22" s="70">
        <f>E23+E24+E25+E26</f>
        <v>2857603.54</v>
      </c>
    </row>
    <row r="23" spans="1:5" ht="141.75">
      <c r="A23" s="9" t="s">
        <v>252</v>
      </c>
      <c r="B23" s="15" t="s">
        <v>253</v>
      </c>
      <c r="C23" s="14">
        <v>100</v>
      </c>
      <c r="D23" s="55">
        <v>2536934.88</v>
      </c>
      <c r="E23" s="55">
        <v>2536934.88</v>
      </c>
    </row>
    <row r="24" spans="1:5" ht="78.75">
      <c r="A24" s="9" t="s">
        <v>254</v>
      </c>
      <c r="B24" s="15" t="s">
        <v>253</v>
      </c>
      <c r="C24" s="14">
        <v>200</v>
      </c>
      <c r="D24" s="55">
        <v>318668.65999999997</v>
      </c>
      <c r="E24" s="55">
        <v>286985.48</v>
      </c>
    </row>
    <row r="25" spans="1:5" ht="47.25">
      <c r="A25" s="9" t="s">
        <v>255</v>
      </c>
      <c r="B25" s="15" t="s">
        <v>253</v>
      </c>
      <c r="C25" s="14">
        <v>800</v>
      </c>
      <c r="D25" s="106">
        <v>2000</v>
      </c>
      <c r="E25" s="55">
        <v>2000</v>
      </c>
    </row>
    <row r="26" spans="1:5" ht="141.75">
      <c r="A26" s="9" t="s">
        <v>426</v>
      </c>
      <c r="B26" s="15" t="s">
        <v>427</v>
      </c>
      <c r="C26" s="108">
        <v>500</v>
      </c>
      <c r="D26" s="106">
        <v>0</v>
      </c>
      <c r="E26" s="55">
        <v>31683.18</v>
      </c>
    </row>
    <row r="27" spans="1:5" ht="47.25">
      <c r="A27" s="28" t="s">
        <v>256</v>
      </c>
      <c r="B27" s="29" t="s">
        <v>263</v>
      </c>
      <c r="C27" s="30"/>
      <c r="D27" s="114">
        <f>D28</f>
        <v>152070</v>
      </c>
      <c r="E27" s="114">
        <f>E28</f>
        <v>97070</v>
      </c>
    </row>
    <row r="28" spans="1:5" ht="63">
      <c r="A28" s="9" t="s">
        <v>232</v>
      </c>
      <c r="B28" s="15" t="s">
        <v>264</v>
      </c>
      <c r="C28" s="14"/>
      <c r="D28" s="70">
        <f>D29</f>
        <v>152070</v>
      </c>
      <c r="E28" s="70">
        <f>E29</f>
        <v>97070</v>
      </c>
    </row>
    <row r="29" spans="1:5" ht="94.5">
      <c r="A29" s="9" t="s">
        <v>239</v>
      </c>
      <c r="B29" s="15" t="s">
        <v>265</v>
      </c>
      <c r="C29" s="14">
        <v>200</v>
      </c>
      <c r="D29" s="70">
        <v>152070</v>
      </c>
      <c r="E29" s="70">
        <v>97070</v>
      </c>
    </row>
    <row r="30" spans="1:5" ht="63">
      <c r="A30" s="28" t="s">
        <v>266</v>
      </c>
      <c r="B30" s="29" t="s">
        <v>267</v>
      </c>
      <c r="C30" s="30"/>
      <c r="D30" s="114">
        <f>D31</f>
        <v>40000</v>
      </c>
      <c r="E30" s="114">
        <f>E31</f>
        <v>40000</v>
      </c>
    </row>
    <row r="31" spans="1:5" ht="47.25">
      <c r="A31" s="9" t="s">
        <v>268</v>
      </c>
      <c r="B31" s="15" t="s">
        <v>269</v>
      </c>
      <c r="C31" s="14"/>
      <c r="D31" s="70">
        <f>D32</f>
        <v>40000</v>
      </c>
      <c r="E31" s="70">
        <f>E32</f>
        <v>40000</v>
      </c>
    </row>
    <row r="32" spans="1:5" ht="47.25">
      <c r="A32" s="9" t="s">
        <v>270</v>
      </c>
      <c r="B32" s="15" t="s">
        <v>271</v>
      </c>
      <c r="C32" s="14">
        <v>800</v>
      </c>
      <c r="D32" s="70">
        <v>40000</v>
      </c>
      <c r="E32" s="111">
        <v>40000</v>
      </c>
    </row>
    <row r="33" spans="1:5" ht="31.5">
      <c r="A33" s="28" t="s">
        <v>272</v>
      </c>
      <c r="B33" s="29" t="s">
        <v>273</v>
      </c>
      <c r="C33" s="30"/>
      <c r="D33" s="114">
        <f>D34</f>
        <v>21000</v>
      </c>
      <c r="E33" s="114">
        <f>E34</f>
        <v>21000</v>
      </c>
    </row>
    <row r="34" spans="1:5" ht="78.75">
      <c r="A34" s="9" t="s">
        <v>231</v>
      </c>
      <c r="B34" s="15" t="s">
        <v>274</v>
      </c>
      <c r="C34" s="14"/>
      <c r="D34" s="70">
        <f>D35+D36</f>
        <v>21000</v>
      </c>
      <c r="E34" s="70">
        <f>E35+E36</f>
        <v>21000</v>
      </c>
    </row>
    <row r="35" spans="1:5" ht="141.75">
      <c r="A35" s="9" t="s">
        <v>207</v>
      </c>
      <c r="B35" s="15" t="s">
        <v>275</v>
      </c>
      <c r="C35" s="14">
        <v>200</v>
      </c>
      <c r="D35" s="70">
        <v>11000</v>
      </c>
      <c r="E35" s="70">
        <v>11000</v>
      </c>
    </row>
    <row r="36" spans="1:5" ht="110.25">
      <c r="A36" s="9" t="s">
        <v>365</v>
      </c>
      <c r="B36" s="15" t="s">
        <v>275</v>
      </c>
      <c r="C36" s="14">
        <v>800</v>
      </c>
      <c r="D36" s="70">
        <v>10000</v>
      </c>
      <c r="E36" s="70">
        <v>10000</v>
      </c>
    </row>
    <row r="37" spans="1:5" ht="31.5">
      <c r="A37" s="59" t="s">
        <v>2</v>
      </c>
      <c r="B37" s="60" t="s">
        <v>3</v>
      </c>
      <c r="C37" s="61"/>
      <c r="D37" s="110">
        <f>D38</f>
        <v>10000</v>
      </c>
      <c r="E37" s="110">
        <f>E38</f>
        <v>10000</v>
      </c>
    </row>
    <row r="38" spans="1:5" ht="47.25">
      <c r="A38" s="9" t="s">
        <v>4</v>
      </c>
      <c r="B38" s="15" t="s">
        <v>5</v>
      </c>
      <c r="C38" s="14"/>
      <c r="D38" s="70">
        <f>D39</f>
        <v>10000</v>
      </c>
      <c r="E38" s="70">
        <f>E39</f>
        <v>10000</v>
      </c>
    </row>
    <row r="39" spans="1:5" ht="126">
      <c r="A39" s="9" t="s">
        <v>215</v>
      </c>
      <c r="B39" s="15" t="s">
        <v>6</v>
      </c>
      <c r="C39" s="14">
        <v>200</v>
      </c>
      <c r="D39" s="70">
        <v>10000</v>
      </c>
      <c r="E39" s="70">
        <v>10000</v>
      </c>
    </row>
    <row r="40" spans="1:5" ht="47.25">
      <c r="A40" s="63" t="s">
        <v>311</v>
      </c>
      <c r="B40" s="29" t="s">
        <v>56</v>
      </c>
      <c r="C40" s="30"/>
      <c r="D40" s="115">
        <f>D41</f>
        <v>108000</v>
      </c>
      <c r="E40" s="115">
        <f>E41</f>
        <v>108000</v>
      </c>
    </row>
    <row r="41" spans="1:5" ht="48" thickBot="1">
      <c r="A41" s="35" t="s">
        <v>309</v>
      </c>
      <c r="B41" s="36" t="s">
        <v>57</v>
      </c>
      <c r="C41" s="62"/>
      <c r="D41" s="116">
        <f>D42</f>
        <v>108000</v>
      </c>
      <c r="E41" s="116">
        <f>E42</f>
        <v>108000</v>
      </c>
    </row>
    <row r="42" spans="1:5" ht="126.75" thickBot="1">
      <c r="A42" s="35" t="s">
        <v>310</v>
      </c>
      <c r="B42" s="36" t="s">
        <v>55</v>
      </c>
      <c r="C42" s="14">
        <v>300</v>
      </c>
      <c r="D42" s="111">
        <v>108000</v>
      </c>
      <c r="E42" s="111">
        <v>108000</v>
      </c>
    </row>
    <row r="43" spans="1:5" ht="94.5">
      <c r="A43" s="85" t="s">
        <v>436</v>
      </c>
      <c r="B43" s="86" t="s">
        <v>276</v>
      </c>
      <c r="C43" s="89"/>
      <c r="D43" s="109">
        <f>D44</f>
        <v>53000</v>
      </c>
      <c r="E43" s="109">
        <f>E44</f>
        <v>53000</v>
      </c>
    </row>
    <row r="44" spans="1:5" ht="78.75">
      <c r="A44" s="59" t="s">
        <v>402</v>
      </c>
      <c r="B44" s="60" t="s">
        <v>403</v>
      </c>
      <c r="C44" s="61"/>
      <c r="D44" s="110">
        <f>D45</f>
        <v>53000</v>
      </c>
      <c r="E44" s="110">
        <f>E45</f>
        <v>53000</v>
      </c>
    </row>
    <row r="45" spans="1:5" ht="94.5">
      <c r="A45" s="9" t="s">
        <v>277</v>
      </c>
      <c r="B45" s="15" t="s">
        <v>404</v>
      </c>
      <c r="C45" s="14"/>
      <c r="D45" s="70">
        <f>D46+D47</f>
        <v>53000</v>
      </c>
      <c r="E45" s="70">
        <f>E46+E47</f>
        <v>53000</v>
      </c>
    </row>
    <row r="46" spans="1:5" ht="110.25">
      <c r="A46" s="9" t="s">
        <v>208</v>
      </c>
      <c r="B46" s="15" t="s">
        <v>405</v>
      </c>
      <c r="C46" s="14">
        <v>200</v>
      </c>
      <c r="D46" s="70">
        <v>50000</v>
      </c>
      <c r="E46" s="70">
        <v>50000</v>
      </c>
    </row>
    <row r="47" spans="1:5" ht="86.25" customHeight="1">
      <c r="A47" s="9" t="s">
        <v>209</v>
      </c>
      <c r="B47" s="15" t="s">
        <v>406</v>
      </c>
      <c r="C47" s="14">
        <v>200</v>
      </c>
      <c r="D47" s="70">
        <v>3000</v>
      </c>
      <c r="E47" s="70">
        <v>3000</v>
      </c>
    </row>
    <row r="48" spans="1:5" ht="66" customHeight="1">
      <c r="A48" s="85" t="s">
        <v>431</v>
      </c>
      <c r="B48" s="86" t="s">
        <v>279</v>
      </c>
      <c r="C48" s="89"/>
      <c r="D48" s="109">
        <f>D49+D57+D61</f>
        <v>4187450.3099999996</v>
      </c>
      <c r="E48" s="109">
        <f>E49+E57+E61</f>
        <v>2223052.31</v>
      </c>
    </row>
    <row r="49" spans="1:5" ht="63">
      <c r="A49" s="28" t="s">
        <v>280</v>
      </c>
      <c r="B49" s="29" t="s">
        <v>281</v>
      </c>
      <c r="C49" s="30"/>
      <c r="D49" s="114">
        <f>D50</f>
        <v>3667562.7199999997</v>
      </c>
      <c r="E49" s="114">
        <f>E50</f>
        <v>1703164.72</v>
      </c>
    </row>
    <row r="50" spans="1:5" ht="47.25">
      <c r="A50" s="9" t="s">
        <v>282</v>
      </c>
      <c r="B50" s="15" t="s">
        <v>283</v>
      </c>
      <c r="C50" s="14"/>
      <c r="D50" s="70">
        <f>D51+D52+D53</f>
        <v>3667562.7199999997</v>
      </c>
      <c r="E50" s="70">
        <f>E51+E52+E53</f>
        <v>1703164.72</v>
      </c>
    </row>
    <row r="51" spans="1:5" ht="142.5" customHeight="1">
      <c r="A51" s="9" t="s">
        <v>292</v>
      </c>
      <c r="B51" s="15" t="s">
        <v>293</v>
      </c>
      <c r="C51" s="14">
        <v>100</v>
      </c>
      <c r="D51" s="70">
        <v>2442192.75</v>
      </c>
      <c r="E51" s="70">
        <v>1221096.3799999999</v>
      </c>
    </row>
    <row r="52" spans="1:5" ht="78.75">
      <c r="A52" s="9" t="s">
        <v>295</v>
      </c>
      <c r="B52" s="15" t="s">
        <v>293</v>
      </c>
      <c r="C52" s="14">
        <v>200</v>
      </c>
      <c r="D52" s="117">
        <v>1223369.97</v>
      </c>
      <c r="E52" s="117">
        <v>480068.34</v>
      </c>
    </row>
    <row r="53" spans="1:5" ht="63">
      <c r="A53" s="9" t="s">
        <v>294</v>
      </c>
      <c r="B53" s="15" t="s">
        <v>293</v>
      </c>
      <c r="C53" s="14">
        <v>800</v>
      </c>
      <c r="D53" s="70">
        <v>2000</v>
      </c>
      <c r="E53" s="70">
        <v>2000</v>
      </c>
    </row>
    <row r="54" spans="1:5" ht="47.25">
      <c r="A54" s="28" t="s">
        <v>469</v>
      </c>
      <c r="B54" s="29" t="s">
        <v>470</v>
      </c>
      <c r="C54" s="30"/>
      <c r="D54" s="58">
        <f>D55</f>
        <v>0</v>
      </c>
      <c r="E54" s="110">
        <f>E55</f>
        <v>0</v>
      </c>
    </row>
    <row r="55" spans="1:5" ht="63">
      <c r="A55" s="9" t="s">
        <v>471</v>
      </c>
      <c r="B55" s="15" t="s">
        <v>472</v>
      </c>
      <c r="C55" s="14"/>
      <c r="D55" s="55">
        <f>D56</f>
        <v>0</v>
      </c>
      <c r="E55" s="70">
        <f>E56</f>
        <v>0</v>
      </c>
    </row>
    <row r="56" spans="1:5" ht="94.5">
      <c r="A56" s="9" t="s">
        <v>461</v>
      </c>
      <c r="B56" s="15" t="s">
        <v>473</v>
      </c>
      <c r="C56" s="14">
        <v>200</v>
      </c>
      <c r="D56" s="55">
        <v>0</v>
      </c>
      <c r="E56" s="70">
        <v>0</v>
      </c>
    </row>
    <row r="57" spans="1:5" ht="78.75" customHeight="1">
      <c r="A57" s="28" t="s">
        <v>60</v>
      </c>
      <c r="B57" s="29" t="s">
        <v>301</v>
      </c>
      <c r="C57" s="30"/>
      <c r="D57" s="58">
        <f>D58</f>
        <v>519887.59</v>
      </c>
      <c r="E57" s="58">
        <f>E58</f>
        <v>519887.59</v>
      </c>
    </row>
    <row r="58" spans="1:5" ht="31.5">
      <c r="A58" s="9" t="s">
        <v>61</v>
      </c>
      <c r="B58" s="15" t="s">
        <v>302</v>
      </c>
      <c r="C58" s="14"/>
      <c r="D58" s="55">
        <f>D59+D60</f>
        <v>519887.59</v>
      </c>
      <c r="E58" s="55">
        <f>E59+E60</f>
        <v>519887.59</v>
      </c>
    </row>
    <row r="59" spans="1:5" ht="157.5">
      <c r="A59" s="23" t="s">
        <v>296</v>
      </c>
      <c r="B59" s="15" t="s">
        <v>303</v>
      </c>
      <c r="C59" s="14">
        <v>100</v>
      </c>
      <c r="D59" s="55">
        <v>310887.59000000003</v>
      </c>
      <c r="E59" s="55">
        <v>310887.59000000003</v>
      </c>
    </row>
    <row r="60" spans="1:5" ht="94.5">
      <c r="A60" s="23" t="s">
        <v>419</v>
      </c>
      <c r="B60" s="15" t="s">
        <v>303</v>
      </c>
      <c r="C60" s="14">
        <v>200</v>
      </c>
      <c r="D60" s="55">
        <v>209000</v>
      </c>
      <c r="E60" s="55">
        <v>209000</v>
      </c>
    </row>
    <row r="61" spans="1:5" ht="94.5">
      <c r="A61" s="96" t="s">
        <v>386</v>
      </c>
      <c r="B61" s="60" t="s">
        <v>387</v>
      </c>
      <c r="C61" s="61"/>
      <c r="D61" s="58">
        <f>D62</f>
        <v>0</v>
      </c>
      <c r="E61" s="58">
        <f>E62</f>
        <v>0</v>
      </c>
    </row>
    <row r="62" spans="1:5" ht="78.75">
      <c r="A62" s="23" t="s">
        <v>388</v>
      </c>
      <c r="B62" s="15" t="s">
        <v>389</v>
      </c>
      <c r="C62" s="14"/>
      <c r="D62" s="55">
        <f>D63</f>
        <v>0</v>
      </c>
      <c r="E62" s="55">
        <f>E63</f>
        <v>0</v>
      </c>
    </row>
    <row r="63" spans="1:5" ht="95.25" customHeight="1">
      <c r="A63" s="23" t="s">
        <v>390</v>
      </c>
      <c r="B63" s="15" t="s">
        <v>391</v>
      </c>
      <c r="C63" s="14">
        <v>200</v>
      </c>
      <c r="D63" s="55">
        <v>0</v>
      </c>
      <c r="E63" s="55">
        <v>0</v>
      </c>
    </row>
    <row r="64" spans="1:5" ht="81.75" customHeight="1">
      <c r="A64" s="85" t="s">
        <v>432</v>
      </c>
      <c r="B64" s="86" t="s">
        <v>367</v>
      </c>
      <c r="C64" s="89"/>
      <c r="D64" s="90">
        <f t="shared" ref="D64:E66" si="0">D65</f>
        <v>0</v>
      </c>
      <c r="E64" s="90">
        <f t="shared" si="0"/>
        <v>0</v>
      </c>
    </row>
    <row r="65" spans="1:5" ht="42" customHeight="1">
      <c r="A65" s="59" t="s">
        <v>368</v>
      </c>
      <c r="B65" s="60" t="s">
        <v>369</v>
      </c>
      <c r="C65" s="61"/>
      <c r="D65" s="58">
        <f t="shared" si="0"/>
        <v>0</v>
      </c>
      <c r="E65" s="58">
        <f t="shared" si="0"/>
        <v>0</v>
      </c>
    </row>
    <row r="66" spans="1:5" ht="50.25" customHeight="1">
      <c r="A66" s="9" t="s">
        <v>370</v>
      </c>
      <c r="B66" s="15" t="s">
        <v>371</v>
      </c>
      <c r="C66" s="14"/>
      <c r="D66" s="55">
        <f t="shared" si="0"/>
        <v>0</v>
      </c>
      <c r="E66" s="55">
        <f t="shared" si="0"/>
        <v>0</v>
      </c>
    </row>
    <row r="67" spans="1:5" ht="81.75" customHeight="1">
      <c r="A67" s="9" t="s">
        <v>372</v>
      </c>
      <c r="B67" s="15" t="s">
        <v>373</v>
      </c>
      <c r="C67" s="14">
        <v>200</v>
      </c>
      <c r="D67" s="55">
        <v>0</v>
      </c>
      <c r="E67" s="55">
        <v>0</v>
      </c>
    </row>
    <row r="68" spans="1:5" ht="81.75" customHeight="1">
      <c r="A68" s="85" t="s">
        <v>433</v>
      </c>
      <c r="B68" s="86" t="s">
        <v>59</v>
      </c>
      <c r="C68" s="89"/>
      <c r="D68" s="90">
        <f t="shared" ref="D68:E70" si="1">D69</f>
        <v>0</v>
      </c>
      <c r="E68" s="90">
        <f t="shared" si="1"/>
        <v>0</v>
      </c>
    </row>
    <row r="69" spans="1:5" ht="81.75" customHeight="1">
      <c r="A69" s="59" t="s">
        <v>374</v>
      </c>
      <c r="B69" s="60" t="s">
        <v>376</v>
      </c>
      <c r="C69" s="61"/>
      <c r="D69" s="58">
        <f t="shared" si="1"/>
        <v>0</v>
      </c>
      <c r="E69" s="58">
        <f t="shared" si="1"/>
        <v>0</v>
      </c>
    </row>
    <row r="70" spans="1:5" ht="81.75" customHeight="1">
      <c r="A70" s="9" t="s">
        <v>375</v>
      </c>
      <c r="B70" s="15" t="s">
        <v>377</v>
      </c>
      <c r="C70" s="14"/>
      <c r="D70" s="55">
        <f t="shared" si="1"/>
        <v>0</v>
      </c>
      <c r="E70" s="55">
        <f t="shared" si="1"/>
        <v>0</v>
      </c>
    </row>
    <row r="71" spans="1:5" ht="112.5" customHeight="1">
      <c r="A71" s="9" t="s">
        <v>378</v>
      </c>
      <c r="B71" s="15" t="s">
        <v>379</v>
      </c>
      <c r="C71" s="14">
        <v>200</v>
      </c>
      <c r="D71" s="55">
        <v>0</v>
      </c>
      <c r="E71" s="55">
        <v>0</v>
      </c>
    </row>
    <row r="72" spans="1:5" ht="75.75" customHeight="1">
      <c r="A72" s="101" t="s">
        <v>434</v>
      </c>
      <c r="B72" s="86" t="s">
        <v>304</v>
      </c>
      <c r="C72" s="89"/>
      <c r="D72" s="109">
        <f>D73+D77+D80</f>
        <v>1630000</v>
      </c>
      <c r="E72" s="109">
        <f>E73+E77+E80</f>
        <v>1630000</v>
      </c>
    </row>
    <row r="73" spans="1:5" ht="31.5">
      <c r="A73" s="28" t="s">
        <v>305</v>
      </c>
      <c r="B73" s="29" t="s">
        <v>306</v>
      </c>
      <c r="C73" s="30"/>
      <c r="D73" s="114">
        <f>D74</f>
        <v>1400000</v>
      </c>
      <c r="E73" s="114">
        <f>E74</f>
        <v>1400000</v>
      </c>
    </row>
    <row r="74" spans="1:5" ht="78.75">
      <c r="A74" s="9" t="s">
        <v>307</v>
      </c>
      <c r="B74" s="15" t="s">
        <v>308</v>
      </c>
      <c r="C74" s="14"/>
      <c r="D74" s="70">
        <f>D75+D76</f>
        <v>1400000</v>
      </c>
      <c r="E74" s="70">
        <v>1400000</v>
      </c>
    </row>
    <row r="75" spans="1:5" ht="94.5">
      <c r="A75" s="9" t="s">
        <v>313</v>
      </c>
      <c r="B75" s="15" t="s">
        <v>314</v>
      </c>
      <c r="C75" s="14">
        <v>200</v>
      </c>
      <c r="D75" s="70">
        <v>1400000</v>
      </c>
      <c r="E75" s="70">
        <v>1400000</v>
      </c>
    </row>
    <row r="76" spans="1:5" ht="128.25" customHeight="1">
      <c r="A76" s="9" t="s">
        <v>462</v>
      </c>
      <c r="B76" s="15" t="s">
        <v>463</v>
      </c>
      <c r="C76" s="14">
        <v>200</v>
      </c>
      <c r="D76" s="121">
        <v>0</v>
      </c>
      <c r="E76" s="70">
        <v>0</v>
      </c>
    </row>
    <row r="77" spans="1:5" ht="15.75">
      <c r="A77" s="28" t="s">
        <v>315</v>
      </c>
      <c r="B77" s="29" t="s">
        <v>316</v>
      </c>
      <c r="C77" s="30"/>
      <c r="D77" s="114">
        <f>D78</f>
        <v>60000</v>
      </c>
      <c r="E77" s="114">
        <f>E78</f>
        <v>60000</v>
      </c>
    </row>
    <row r="78" spans="1:5" ht="78.75">
      <c r="A78" s="9" t="s">
        <v>317</v>
      </c>
      <c r="B78" s="15" t="s">
        <v>318</v>
      </c>
      <c r="C78" s="14"/>
      <c r="D78" s="70">
        <v>60000</v>
      </c>
      <c r="E78" s="111">
        <v>60000</v>
      </c>
    </row>
    <row r="79" spans="1:5" ht="99" customHeight="1">
      <c r="A79" s="9" t="s">
        <v>210</v>
      </c>
      <c r="B79" s="15" t="s">
        <v>320</v>
      </c>
      <c r="C79" s="14">
        <v>200</v>
      </c>
      <c r="D79" s="70">
        <v>60000</v>
      </c>
      <c r="E79" s="111">
        <v>60000</v>
      </c>
    </row>
    <row r="80" spans="1:5" ht="47.25">
      <c r="A80" s="28" t="s">
        <v>321</v>
      </c>
      <c r="B80" s="29" t="s">
        <v>322</v>
      </c>
      <c r="C80" s="30"/>
      <c r="D80" s="114">
        <f>D81</f>
        <v>170000</v>
      </c>
      <c r="E80" s="114">
        <f>E81</f>
        <v>170000</v>
      </c>
    </row>
    <row r="81" spans="1:15" ht="78.75">
      <c r="A81" s="9" t="s">
        <v>323</v>
      </c>
      <c r="B81" s="15" t="s">
        <v>324</v>
      </c>
      <c r="C81" s="14"/>
      <c r="D81" s="70">
        <f>D82+D83+D84+D85+D86</f>
        <v>170000</v>
      </c>
      <c r="E81" s="70">
        <f>E82+E83+E84+E85+E86</f>
        <v>170000</v>
      </c>
    </row>
    <row r="82" spans="1:15" ht="110.25">
      <c r="A82" s="9" t="s">
        <v>211</v>
      </c>
      <c r="B82" s="15" t="s">
        <v>1</v>
      </c>
      <c r="C82" s="14">
        <v>200</v>
      </c>
      <c r="D82" s="70">
        <v>0</v>
      </c>
      <c r="E82" s="111">
        <v>0</v>
      </c>
      <c r="O82" s="39"/>
    </row>
    <row r="83" spans="1:15" ht="94.5">
      <c r="A83" s="9" t="s">
        <v>328</v>
      </c>
      <c r="B83" s="15" t="s">
        <v>329</v>
      </c>
      <c r="C83" s="14">
        <v>200</v>
      </c>
      <c r="D83" s="70">
        <v>0</v>
      </c>
      <c r="E83" s="111">
        <v>0</v>
      </c>
      <c r="O83" s="39"/>
    </row>
    <row r="84" spans="1:15" ht="110.25">
      <c r="A84" s="9" t="s">
        <v>7</v>
      </c>
      <c r="B84" s="15" t="s">
        <v>8</v>
      </c>
      <c r="C84" s="14">
        <v>200</v>
      </c>
      <c r="D84" s="70">
        <v>30000</v>
      </c>
      <c r="E84" s="111">
        <v>30000</v>
      </c>
    </row>
    <row r="85" spans="1:15" ht="78.75">
      <c r="A85" s="9" t="s">
        <v>212</v>
      </c>
      <c r="B85" s="15" t="s">
        <v>312</v>
      </c>
      <c r="C85" s="14">
        <v>200</v>
      </c>
      <c r="D85" s="111">
        <v>100000</v>
      </c>
      <c r="E85" s="111">
        <v>100000</v>
      </c>
    </row>
    <row r="86" spans="1:15" ht="94.5">
      <c r="A86" s="9" t="s">
        <v>330</v>
      </c>
      <c r="B86" s="15" t="s">
        <v>366</v>
      </c>
      <c r="C86" s="14">
        <v>200</v>
      </c>
      <c r="D86" s="55">
        <v>40000</v>
      </c>
      <c r="E86" s="111">
        <v>40000</v>
      </c>
    </row>
    <row r="87" spans="1:15" ht="47.25">
      <c r="A87" s="85" t="s">
        <v>9</v>
      </c>
      <c r="B87" s="86" t="s">
        <v>325</v>
      </c>
      <c r="C87" s="89"/>
      <c r="D87" s="109">
        <f>D88+D98</f>
        <v>2481405.6100000003</v>
      </c>
      <c r="E87" s="109">
        <f>E88+E98</f>
        <v>2516515.6100000003</v>
      </c>
    </row>
    <row r="88" spans="1:15" ht="15.75">
      <c r="A88" s="59" t="s">
        <v>10</v>
      </c>
      <c r="B88" s="61">
        <v>4300000000</v>
      </c>
      <c r="C88" s="61"/>
      <c r="D88" s="110">
        <f>D89</f>
        <v>2101125.6100000003</v>
      </c>
      <c r="E88" s="110">
        <f>E89</f>
        <v>2101125.6100000003</v>
      </c>
    </row>
    <row r="89" spans="1:15" ht="126">
      <c r="A89" s="9" t="s">
        <v>150</v>
      </c>
      <c r="B89" s="14">
        <v>4390000000</v>
      </c>
      <c r="C89" s="14"/>
      <c r="D89" s="70">
        <f>D90+D91+D92+D93+D94+D95+D96+D97</f>
        <v>2101125.6100000003</v>
      </c>
      <c r="E89" s="70">
        <f>E90+E91+E92+E93+E94+E95+E96+E97</f>
        <v>2101125.6100000003</v>
      </c>
    </row>
    <row r="90" spans="1:15" ht="126">
      <c r="A90" s="9" t="s">
        <v>361</v>
      </c>
      <c r="B90" s="14">
        <v>4390096040</v>
      </c>
      <c r="C90" s="14">
        <v>200</v>
      </c>
      <c r="D90" s="53">
        <v>300000</v>
      </c>
      <c r="E90" s="53">
        <v>300000</v>
      </c>
    </row>
    <row r="91" spans="1:15" ht="141.75">
      <c r="A91" s="9" t="s">
        <v>414</v>
      </c>
      <c r="B91" s="14">
        <v>4390096041</v>
      </c>
      <c r="C91" s="14">
        <v>200</v>
      </c>
      <c r="D91" s="53">
        <v>390900</v>
      </c>
      <c r="E91" s="53">
        <v>390900</v>
      </c>
    </row>
    <row r="92" spans="1:15" ht="141.75">
      <c r="A92" s="9" t="s">
        <v>415</v>
      </c>
      <c r="B92" s="14">
        <v>4390096042</v>
      </c>
      <c r="C92" s="14">
        <v>200</v>
      </c>
      <c r="D92" s="53">
        <v>120000</v>
      </c>
      <c r="E92" s="53">
        <v>120000</v>
      </c>
    </row>
    <row r="93" spans="1:15" ht="110.25">
      <c r="A93" s="9" t="s">
        <v>362</v>
      </c>
      <c r="B93" s="14">
        <v>4390096043</v>
      </c>
      <c r="C93" s="14">
        <v>200</v>
      </c>
      <c r="D93" s="53">
        <v>328332.31</v>
      </c>
      <c r="E93" s="53">
        <v>328332.31</v>
      </c>
    </row>
    <row r="94" spans="1:15" ht="126">
      <c r="A94" s="9" t="s">
        <v>416</v>
      </c>
      <c r="B94" s="14">
        <v>4390096044</v>
      </c>
      <c r="C94" s="14">
        <v>200</v>
      </c>
      <c r="D94" s="53">
        <v>169854.3</v>
      </c>
      <c r="E94" s="53">
        <v>169854.3</v>
      </c>
    </row>
    <row r="95" spans="1:15" ht="126">
      <c r="A95" s="9" t="s">
        <v>385</v>
      </c>
      <c r="B95" s="14">
        <v>4390096046</v>
      </c>
      <c r="C95" s="14">
        <v>200</v>
      </c>
      <c r="D95" s="53">
        <v>100000</v>
      </c>
      <c r="E95" s="70">
        <v>100000</v>
      </c>
    </row>
    <row r="96" spans="1:15" ht="141.75">
      <c r="A96" s="9" t="s">
        <v>384</v>
      </c>
      <c r="B96" s="14">
        <v>4390096048</v>
      </c>
      <c r="C96" s="14">
        <v>200</v>
      </c>
      <c r="D96" s="53">
        <v>406000</v>
      </c>
      <c r="E96" s="53">
        <v>406000</v>
      </c>
    </row>
    <row r="97" spans="1:5" ht="157.5">
      <c r="A97" s="118" t="s">
        <v>464</v>
      </c>
      <c r="B97" s="119">
        <v>4390096049</v>
      </c>
      <c r="C97" s="119">
        <v>200</v>
      </c>
      <c r="D97" s="120">
        <v>286039</v>
      </c>
      <c r="E97" s="53">
        <v>286039</v>
      </c>
    </row>
    <row r="98" spans="1:5" ht="15.75">
      <c r="A98" s="59" t="s">
        <v>10</v>
      </c>
      <c r="B98" s="60" t="s">
        <v>326</v>
      </c>
      <c r="C98" s="61"/>
      <c r="D98" s="110">
        <f t="shared" ref="D98:E98" si="2">D99</f>
        <v>380280</v>
      </c>
      <c r="E98" s="110">
        <f t="shared" si="2"/>
        <v>415390</v>
      </c>
    </row>
    <row r="99" spans="1:5" ht="78.75">
      <c r="A99" s="64" t="s">
        <v>411</v>
      </c>
      <c r="B99" s="65" t="s">
        <v>326</v>
      </c>
      <c r="C99" s="66"/>
      <c r="D99" s="117">
        <f>D100+D101</f>
        <v>380280</v>
      </c>
      <c r="E99" s="117">
        <f>E100+E101</f>
        <v>415390</v>
      </c>
    </row>
    <row r="100" spans="1:5" ht="173.25">
      <c r="A100" s="9" t="s">
        <v>412</v>
      </c>
      <c r="B100" s="14">
        <v>4490051180</v>
      </c>
      <c r="C100" s="14">
        <v>100</v>
      </c>
      <c r="D100" s="55">
        <v>360280</v>
      </c>
      <c r="E100" s="55">
        <v>395390</v>
      </c>
    </row>
    <row r="101" spans="1:5" ht="110.25">
      <c r="A101" s="9" t="s">
        <v>413</v>
      </c>
      <c r="B101" s="14">
        <v>4490051180</v>
      </c>
      <c r="C101" s="14">
        <v>200</v>
      </c>
      <c r="D101" s="55">
        <v>20000</v>
      </c>
      <c r="E101" s="55">
        <v>20000</v>
      </c>
    </row>
    <row r="102" spans="1:5" ht="15.75">
      <c r="A102" s="9" t="s">
        <v>35</v>
      </c>
      <c r="B102" s="14"/>
      <c r="C102" s="14"/>
      <c r="D102" s="70">
        <f>D13+D18+D43+D48+D64+D68+D72+D87</f>
        <v>12422427.919999998</v>
      </c>
      <c r="E102" s="70">
        <f>E13+E18+E43+E48+E64+E68+E72+E87</f>
        <v>10438139.920000002</v>
      </c>
    </row>
    <row r="103" spans="1:5">
      <c r="D103" s="25"/>
    </row>
  </sheetData>
  <mergeCells count="12">
    <mergeCell ref="A10:E10"/>
    <mergeCell ref="A11:A12"/>
    <mergeCell ref="B11:B12"/>
    <mergeCell ref="C11:C12"/>
    <mergeCell ref="D11:E11"/>
    <mergeCell ref="B9:C9"/>
    <mergeCell ref="D9:E9"/>
    <mergeCell ref="C8:E8"/>
    <mergeCell ref="D4:E4"/>
    <mergeCell ref="A5:F5"/>
    <mergeCell ref="C6:E6"/>
    <mergeCell ref="C7:E7"/>
  </mergeCells>
  <phoneticPr fontId="0" type="noConversion"/>
  <printOptions horizontalCentered="1"/>
  <pageMargins left="0.70866141732283472" right="0.70866141732283472" top="0.55118110236220474" bottom="0.47244094488188981" header="0.31496062992125984" footer="0.43307086614173229"/>
  <pageSetup paperSize="9" scale="7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6"/>
  <sheetViews>
    <sheetView tabSelected="1" topLeftCell="A52" workbookViewId="0">
      <selection activeCell="J48" sqref="J48"/>
    </sheetView>
  </sheetViews>
  <sheetFormatPr defaultColWidth="18.85546875" defaultRowHeight="15"/>
  <cols>
    <col min="1" max="1" width="45.5703125" customWidth="1"/>
    <col min="2" max="2" width="10.28515625" customWidth="1"/>
    <col min="3" max="3" width="7.5703125" customWidth="1"/>
    <col min="4" max="4" width="8" customWidth="1"/>
    <col min="5" max="5" width="12.5703125" customWidth="1"/>
    <col min="6" max="6" width="10.28515625" customWidth="1"/>
    <col min="7" max="7" width="16.5703125" customWidth="1"/>
    <col min="8" max="8" width="18.85546875" hidden="1" customWidth="1"/>
    <col min="9" max="9" width="13.140625" hidden="1" customWidth="1"/>
  </cols>
  <sheetData>
    <row r="1" spans="1:13" ht="15.75" hidden="1">
      <c r="F1" s="137" t="s">
        <v>105</v>
      </c>
      <c r="G1" s="137"/>
      <c r="H1" s="1"/>
      <c r="I1" s="1"/>
      <c r="J1" s="5"/>
    </row>
    <row r="2" spans="1:13" ht="15.75" hidden="1">
      <c r="G2" s="2" t="s">
        <v>43</v>
      </c>
      <c r="J2" s="2"/>
    </row>
    <row r="3" spans="1:13" ht="15.75" hidden="1">
      <c r="A3" s="22"/>
      <c r="B3" s="22"/>
      <c r="C3" s="22"/>
      <c r="D3" s="127" t="s">
        <v>114</v>
      </c>
      <c r="E3" s="127"/>
      <c r="F3" s="127"/>
      <c r="G3" s="127"/>
      <c r="H3" s="22"/>
      <c r="I3" s="22"/>
      <c r="J3" s="22"/>
      <c r="K3" s="22"/>
      <c r="L3" s="22"/>
      <c r="M3" s="22"/>
    </row>
    <row r="4" spans="1:13" ht="15.75" hidden="1">
      <c r="G4" s="2" t="s">
        <v>38</v>
      </c>
      <c r="J4" s="2"/>
    </row>
    <row r="5" spans="1:13" ht="15.75" hidden="1">
      <c r="G5" s="2" t="s">
        <v>39</v>
      </c>
      <c r="J5" s="2"/>
    </row>
    <row r="6" spans="1:13" ht="15.75" hidden="1">
      <c r="E6" s="127" t="s">
        <v>128</v>
      </c>
      <c r="F6" s="127"/>
      <c r="G6" s="127"/>
      <c r="J6" s="2"/>
    </row>
    <row r="7" spans="1:13" ht="105" customHeight="1">
      <c r="E7" s="126" t="s">
        <v>480</v>
      </c>
      <c r="F7" s="126"/>
      <c r="G7" s="126"/>
      <c r="H7" s="126"/>
    </row>
    <row r="8" spans="1:13" ht="42.75" customHeight="1">
      <c r="A8" s="136" t="s">
        <v>437</v>
      </c>
      <c r="B8" s="136"/>
      <c r="C8" s="136"/>
      <c r="D8" s="136"/>
      <c r="E8" s="136"/>
      <c r="F8" s="136"/>
      <c r="G8" s="136"/>
      <c r="H8" s="136"/>
    </row>
    <row r="9" spans="1:13" ht="63">
      <c r="A9" s="11" t="s">
        <v>45</v>
      </c>
      <c r="B9" s="11" t="s">
        <v>284</v>
      </c>
      <c r="C9" s="11" t="s">
        <v>137</v>
      </c>
      <c r="D9" s="11" t="s">
        <v>285</v>
      </c>
      <c r="E9" s="11" t="s">
        <v>286</v>
      </c>
      <c r="F9" s="11" t="s">
        <v>122</v>
      </c>
      <c r="G9" s="11" t="s">
        <v>287</v>
      </c>
      <c r="H9" s="11" t="s">
        <v>64</v>
      </c>
    </row>
    <row r="10" spans="1:13" ht="37.5" customHeight="1">
      <c r="A10" s="9" t="s">
        <v>289</v>
      </c>
      <c r="B10" s="14">
        <v>905</v>
      </c>
      <c r="C10" s="14"/>
      <c r="D10" s="14"/>
      <c r="E10" s="14"/>
      <c r="F10" s="14"/>
      <c r="G10" s="53">
        <f>SUM(G11:G45)</f>
        <v>10246647.609999999</v>
      </c>
      <c r="H10" s="16">
        <v>100000</v>
      </c>
    </row>
    <row r="11" spans="1:13" ht="126.75" customHeight="1">
      <c r="A11" s="9" t="s">
        <v>106</v>
      </c>
      <c r="B11" s="15" t="s">
        <v>290</v>
      </c>
      <c r="C11" s="15" t="s">
        <v>138</v>
      </c>
      <c r="D11" s="15" t="s">
        <v>139</v>
      </c>
      <c r="E11" s="15" t="s">
        <v>249</v>
      </c>
      <c r="F11" s="15" t="s">
        <v>257</v>
      </c>
      <c r="G11" s="55">
        <v>870348.46</v>
      </c>
      <c r="H11" s="16">
        <v>100000</v>
      </c>
    </row>
    <row r="12" spans="1:13" ht="126">
      <c r="A12" s="9" t="s">
        <v>252</v>
      </c>
      <c r="B12" s="15" t="s">
        <v>290</v>
      </c>
      <c r="C12" s="15" t="s">
        <v>138</v>
      </c>
      <c r="D12" s="15" t="s">
        <v>140</v>
      </c>
      <c r="E12" s="15" t="s">
        <v>253</v>
      </c>
      <c r="F12" s="15" t="s">
        <v>257</v>
      </c>
      <c r="G12" s="55">
        <v>2536934.88</v>
      </c>
      <c r="H12" s="16">
        <v>100000</v>
      </c>
      <c r="J12" t="s">
        <v>100</v>
      </c>
    </row>
    <row r="13" spans="1:13" ht="78.75">
      <c r="A13" s="9" t="s">
        <v>213</v>
      </c>
      <c r="B13" s="15" t="s">
        <v>290</v>
      </c>
      <c r="C13" s="15" t="s">
        <v>138</v>
      </c>
      <c r="D13" s="15" t="s">
        <v>140</v>
      </c>
      <c r="E13" s="15" t="s">
        <v>253</v>
      </c>
      <c r="F13" s="15" t="s">
        <v>258</v>
      </c>
      <c r="G13" s="55">
        <v>286985.48</v>
      </c>
      <c r="H13" s="16">
        <v>2999894.4</v>
      </c>
    </row>
    <row r="14" spans="1:13" ht="47.25">
      <c r="A14" s="9" t="s">
        <v>255</v>
      </c>
      <c r="B14" s="15" t="s">
        <v>290</v>
      </c>
      <c r="C14" s="15" t="s">
        <v>138</v>
      </c>
      <c r="D14" s="15" t="s">
        <v>140</v>
      </c>
      <c r="E14" s="15" t="s">
        <v>253</v>
      </c>
      <c r="F14" s="15" t="s">
        <v>259</v>
      </c>
      <c r="G14" s="106">
        <v>2000</v>
      </c>
      <c r="H14" s="16">
        <v>2683046.4</v>
      </c>
    </row>
    <row r="15" spans="1:13" ht="126">
      <c r="A15" s="9" t="s">
        <v>426</v>
      </c>
      <c r="B15" s="15" t="s">
        <v>438</v>
      </c>
      <c r="C15" s="15" t="s">
        <v>138</v>
      </c>
      <c r="D15" s="15" t="s">
        <v>439</v>
      </c>
      <c r="E15" s="15" t="s">
        <v>427</v>
      </c>
      <c r="F15" s="108">
        <v>500</v>
      </c>
      <c r="G15" s="106">
        <v>31683.18</v>
      </c>
      <c r="H15" s="16"/>
    </row>
    <row r="16" spans="1:13" ht="47.25">
      <c r="A16" s="9" t="s">
        <v>270</v>
      </c>
      <c r="B16" s="15" t="s">
        <v>290</v>
      </c>
      <c r="C16" s="15" t="s">
        <v>138</v>
      </c>
      <c r="D16" s="15" t="s">
        <v>392</v>
      </c>
      <c r="E16" s="15" t="s">
        <v>271</v>
      </c>
      <c r="F16" s="15" t="s">
        <v>363</v>
      </c>
      <c r="G16" s="53">
        <v>40000</v>
      </c>
      <c r="H16" s="16"/>
    </row>
    <row r="17" spans="1:8" ht="148.5" customHeight="1">
      <c r="A17" s="40" t="s">
        <v>149</v>
      </c>
      <c r="B17" s="15" t="s">
        <v>290</v>
      </c>
      <c r="C17" s="15" t="s">
        <v>138</v>
      </c>
      <c r="D17" s="15" t="s">
        <v>225</v>
      </c>
      <c r="E17" s="15" t="s">
        <v>400</v>
      </c>
      <c r="F17" s="15" t="s">
        <v>258</v>
      </c>
      <c r="G17" s="53">
        <v>15000</v>
      </c>
      <c r="H17" s="16"/>
    </row>
    <row r="18" spans="1:8" ht="67.5" customHeight="1">
      <c r="A18" s="40" t="s">
        <v>382</v>
      </c>
      <c r="B18" s="15" t="s">
        <v>290</v>
      </c>
      <c r="C18" s="15" t="s">
        <v>138</v>
      </c>
      <c r="D18" s="15" t="s">
        <v>225</v>
      </c>
      <c r="E18" s="15" t="s">
        <v>401</v>
      </c>
      <c r="F18" s="15" t="s">
        <v>258</v>
      </c>
      <c r="G18" s="53">
        <v>11550</v>
      </c>
      <c r="H18" s="16"/>
    </row>
    <row r="19" spans="1:8" ht="78.75">
      <c r="A19" s="9" t="s">
        <v>52</v>
      </c>
      <c r="B19" s="15" t="s">
        <v>290</v>
      </c>
      <c r="C19" s="15" t="s">
        <v>138</v>
      </c>
      <c r="D19" s="15" t="s">
        <v>225</v>
      </c>
      <c r="E19" s="15" t="s">
        <v>265</v>
      </c>
      <c r="F19" s="15" t="s">
        <v>258</v>
      </c>
      <c r="G19" s="53">
        <v>296070</v>
      </c>
      <c r="H19" s="16"/>
    </row>
    <row r="20" spans="1:8" ht="135" customHeight="1">
      <c r="A20" s="9" t="s">
        <v>51</v>
      </c>
      <c r="B20" s="15" t="s">
        <v>290</v>
      </c>
      <c r="C20" s="15" t="s">
        <v>138</v>
      </c>
      <c r="D20" s="15" t="s">
        <v>225</v>
      </c>
      <c r="E20" s="15" t="s">
        <v>275</v>
      </c>
      <c r="F20" s="15" t="s">
        <v>258</v>
      </c>
      <c r="G20" s="55">
        <v>11000</v>
      </c>
      <c r="H20" s="16"/>
    </row>
    <row r="21" spans="1:8" ht="96.75" customHeight="1">
      <c r="A21" s="9" t="s">
        <v>365</v>
      </c>
      <c r="B21" s="15" t="s">
        <v>290</v>
      </c>
      <c r="C21" s="15" t="s">
        <v>138</v>
      </c>
      <c r="D21" s="15" t="s">
        <v>225</v>
      </c>
      <c r="E21" s="15" t="s">
        <v>275</v>
      </c>
      <c r="F21" s="15" t="s">
        <v>259</v>
      </c>
      <c r="G21" s="55">
        <v>10000</v>
      </c>
      <c r="H21" s="16"/>
    </row>
    <row r="22" spans="1:8" ht="99.75" customHeight="1">
      <c r="A22" s="9" t="s">
        <v>48</v>
      </c>
      <c r="B22" s="15" t="s">
        <v>290</v>
      </c>
      <c r="C22" s="15" t="s">
        <v>138</v>
      </c>
      <c r="D22" s="15" t="s">
        <v>225</v>
      </c>
      <c r="E22" s="15" t="s">
        <v>6</v>
      </c>
      <c r="F22" s="15" t="s">
        <v>258</v>
      </c>
      <c r="G22" s="53">
        <v>10000</v>
      </c>
      <c r="H22" s="16"/>
    </row>
    <row r="23" spans="1:8" ht="78" customHeight="1">
      <c r="A23" s="9" t="s">
        <v>380</v>
      </c>
      <c r="B23" s="15" t="s">
        <v>290</v>
      </c>
      <c r="C23" s="15" t="s">
        <v>138</v>
      </c>
      <c r="D23" s="15" t="s">
        <v>225</v>
      </c>
      <c r="E23" s="15" t="s">
        <v>373</v>
      </c>
      <c r="F23" s="15" t="s">
        <v>258</v>
      </c>
      <c r="G23" s="53">
        <v>4000</v>
      </c>
      <c r="H23" s="16"/>
    </row>
    <row r="24" spans="1:8" ht="117" customHeight="1">
      <c r="A24" s="9" t="s">
        <v>381</v>
      </c>
      <c r="B24" s="15" t="s">
        <v>290</v>
      </c>
      <c r="C24" s="15" t="s">
        <v>138</v>
      </c>
      <c r="D24" s="15" t="s">
        <v>225</v>
      </c>
      <c r="E24" s="15" t="s">
        <v>379</v>
      </c>
      <c r="F24" s="15" t="s">
        <v>258</v>
      </c>
      <c r="G24" s="53">
        <v>50000</v>
      </c>
      <c r="H24" s="16"/>
    </row>
    <row r="25" spans="1:8" ht="157.5">
      <c r="A25" s="9" t="s">
        <v>448</v>
      </c>
      <c r="B25" s="15" t="s">
        <v>290</v>
      </c>
      <c r="C25" s="15" t="s">
        <v>139</v>
      </c>
      <c r="D25" s="15" t="s">
        <v>142</v>
      </c>
      <c r="E25" s="15" t="s">
        <v>260</v>
      </c>
      <c r="F25" s="15" t="s">
        <v>257</v>
      </c>
      <c r="G25" s="55">
        <v>325750</v>
      </c>
      <c r="H25" s="16"/>
    </row>
    <row r="26" spans="1:8" ht="94.5">
      <c r="A26" s="9" t="s">
        <v>413</v>
      </c>
      <c r="B26" s="15" t="s">
        <v>290</v>
      </c>
      <c r="C26" s="15" t="s">
        <v>139</v>
      </c>
      <c r="D26" s="15" t="s">
        <v>142</v>
      </c>
      <c r="E26" s="15" t="s">
        <v>260</v>
      </c>
      <c r="F26" s="15" t="s">
        <v>258</v>
      </c>
      <c r="G26" s="55">
        <v>20000</v>
      </c>
      <c r="H26" s="16"/>
    </row>
    <row r="27" spans="1:8" ht="94.5">
      <c r="A27" s="9" t="s">
        <v>50</v>
      </c>
      <c r="B27" s="15" t="s">
        <v>290</v>
      </c>
      <c r="C27" s="15" t="s">
        <v>142</v>
      </c>
      <c r="D27" s="15" t="s">
        <v>203</v>
      </c>
      <c r="E27" s="15" t="s">
        <v>405</v>
      </c>
      <c r="F27" s="15" t="s">
        <v>258</v>
      </c>
      <c r="G27" s="55">
        <v>250000</v>
      </c>
      <c r="H27" s="16"/>
    </row>
    <row r="28" spans="1:8" ht="63">
      <c r="A28" s="9" t="s">
        <v>278</v>
      </c>
      <c r="B28" s="15" t="s">
        <v>290</v>
      </c>
      <c r="C28" s="15" t="s">
        <v>142</v>
      </c>
      <c r="D28" s="15" t="s">
        <v>203</v>
      </c>
      <c r="E28" s="15" t="s">
        <v>406</v>
      </c>
      <c r="F28" s="15" t="s">
        <v>258</v>
      </c>
      <c r="G28" s="55">
        <v>3000</v>
      </c>
      <c r="H28" s="16"/>
    </row>
    <row r="29" spans="1:8" ht="94.5">
      <c r="A29" s="9" t="s">
        <v>361</v>
      </c>
      <c r="B29" s="15" t="s">
        <v>290</v>
      </c>
      <c r="C29" s="15" t="s">
        <v>142</v>
      </c>
      <c r="D29" s="15" t="s">
        <v>335</v>
      </c>
      <c r="E29" s="15" t="s">
        <v>336</v>
      </c>
      <c r="F29" s="15" t="s">
        <v>258</v>
      </c>
      <c r="G29" s="53">
        <v>300000</v>
      </c>
      <c r="H29" s="16"/>
    </row>
    <row r="30" spans="1:8" ht="112.5" customHeight="1">
      <c r="A30" s="9" t="s">
        <v>462</v>
      </c>
      <c r="B30" s="15" t="s">
        <v>290</v>
      </c>
      <c r="C30" s="15" t="s">
        <v>140</v>
      </c>
      <c r="D30" s="15" t="s">
        <v>332</v>
      </c>
      <c r="E30" s="15" t="s">
        <v>463</v>
      </c>
      <c r="F30" s="15" t="s">
        <v>258</v>
      </c>
      <c r="G30" s="53">
        <v>500000</v>
      </c>
      <c r="H30" s="16"/>
    </row>
    <row r="31" spans="1:8" ht="117" customHeight="1">
      <c r="A31" s="9" t="s">
        <v>414</v>
      </c>
      <c r="B31" s="15" t="s">
        <v>290</v>
      </c>
      <c r="C31" s="15" t="s">
        <v>140</v>
      </c>
      <c r="D31" s="15" t="s">
        <v>332</v>
      </c>
      <c r="E31" s="15" t="s">
        <v>417</v>
      </c>
      <c r="F31" s="15" t="s">
        <v>258</v>
      </c>
      <c r="G31" s="53">
        <v>390900</v>
      </c>
      <c r="H31" s="16"/>
    </row>
    <row r="32" spans="1:8" ht="126">
      <c r="A32" s="9" t="s">
        <v>415</v>
      </c>
      <c r="B32" s="15" t="s">
        <v>290</v>
      </c>
      <c r="C32" s="15" t="s">
        <v>140</v>
      </c>
      <c r="D32" s="15" t="s">
        <v>332</v>
      </c>
      <c r="E32" s="15" t="s">
        <v>418</v>
      </c>
      <c r="F32" s="15" t="s">
        <v>258</v>
      </c>
      <c r="G32" s="53">
        <v>120000</v>
      </c>
      <c r="H32" s="16"/>
    </row>
    <row r="33" spans="1:8" ht="110.25">
      <c r="A33" s="9" t="s">
        <v>362</v>
      </c>
      <c r="B33" s="15" t="s">
        <v>290</v>
      </c>
      <c r="C33" s="15" t="s">
        <v>140</v>
      </c>
      <c r="D33" s="15" t="s">
        <v>332</v>
      </c>
      <c r="E33" s="15" t="s">
        <v>333</v>
      </c>
      <c r="F33" s="15" t="s">
        <v>258</v>
      </c>
      <c r="G33" s="53">
        <v>328332.31</v>
      </c>
      <c r="H33" s="16"/>
    </row>
    <row r="34" spans="1:8" ht="110.25">
      <c r="A34" s="9" t="s">
        <v>416</v>
      </c>
      <c r="B34" s="15" t="s">
        <v>290</v>
      </c>
      <c r="C34" s="15" t="s">
        <v>140</v>
      </c>
      <c r="D34" s="15" t="s">
        <v>332</v>
      </c>
      <c r="E34" s="15" t="s">
        <v>334</v>
      </c>
      <c r="F34" s="15" t="s">
        <v>258</v>
      </c>
      <c r="G34" s="53">
        <v>169854.3</v>
      </c>
      <c r="H34" s="16"/>
    </row>
    <row r="35" spans="1:8" ht="126">
      <c r="A35" s="9" t="s">
        <v>465</v>
      </c>
      <c r="B35" s="15" t="s">
        <v>290</v>
      </c>
      <c r="C35" s="15" t="s">
        <v>141</v>
      </c>
      <c r="D35" s="15" t="s">
        <v>139</v>
      </c>
      <c r="E35" s="15" t="s">
        <v>466</v>
      </c>
      <c r="F35" s="15" t="s">
        <v>258</v>
      </c>
      <c r="G35" s="53">
        <v>549239</v>
      </c>
      <c r="H35" s="16"/>
    </row>
    <row r="36" spans="1:8" ht="78.75">
      <c r="A36" s="9" t="s">
        <v>313</v>
      </c>
      <c r="B36" s="15" t="s">
        <v>290</v>
      </c>
      <c r="C36" s="15" t="s">
        <v>141</v>
      </c>
      <c r="D36" s="15" t="s">
        <v>142</v>
      </c>
      <c r="E36" s="15" t="s">
        <v>314</v>
      </c>
      <c r="F36" s="15" t="s">
        <v>258</v>
      </c>
      <c r="G36" s="112">
        <v>1510000</v>
      </c>
      <c r="H36" s="16"/>
    </row>
    <row r="37" spans="1:8" ht="82.5" customHeight="1">
      <c r="A37" s="9" t="s">
        <v>319</v>
      </c>
      <c r="B37" s="15" t="s">
        <v>290</v>
      </c>
      <c r="C37" s="15" t="s">
        <v>141</v>
      </c>
      <c r="D37" s="15" t="s">
        <v>142</v>
      </c>
      <c r="E37" s="15" t="s">
        <v>320</v>
      </c>
      <c r="F37" s="15" t="s">
        <v>258</v>
      </c>
      <c r="G37" s="53">
        <v>300000</v>
      </c>
      <c r="H37" s="16"/>
    </row>
    <row r="38" spans="1:8" ht="94.5">
      <c r="A38" s="9" t="s">
        <v>53</v>
      </c>
      <c r="B38" s="15" t="s">
        <v>290</v>
      </c>
      <c r="C38" s="15" t="s">
        <v>141</v>
      </c>
      <c r="D38" s="15" t="s">
        <v>142</v>
      </c>
      <c r="E38" s="15" t="s">
        <v>1</v>
      </c>
      <c r="F38" s="15" t="s">
        <v>258</v>
      </c>
      <c r="G38" s="53">
        <v>20000</v>
      </c>
      <c r="H38" s="16"/>
    </row>
    <row r="39" spans="1:8" ht="78.75">
      <c r="A39" s="9" t="s">
        <v>328</v>
      </c>
      <c r="B39" s="15" t="s">
        <v>290</v>
      </c>
      <c r="C39" s="15" t="s">
        <v>141</v>
      </c>
      <c r="D39" s="15" t="s">
        <v>142</v>
      </c>
      <c r="E39" s="15" t="s">
        <v>329</v>
      </c>
      <c r="F39" s="15" t="s">
        <v>258</v>
      </c>
      <c r="G39" s="53">
        <v>0</v>
      </c>
      <c r="H39" s="16"/>
    </row>
    <row r="40" spans="1:8" ht="110.25">
      <c r="A40" s="9" t="s">
        <v>219</v>
      </c>
      <c r="B40" s="15" t="s">
        <v>290</v>
      </c>
      <c r="C40" s="15" t="s">
        <v>141</v>
      </c>
      <c r="D40" s="15" t="s">
        <v>142</v>
      </c>
      <c r="E40" s="15" t="s">
        <v>8</v>
      </c>
      <c r="F40" s="15" t="s">
        <v>258</v>
      </c>
      <c r="G40" s="53">
        <v>30000</v>
      </c>
      <c r="H40" s="16"/>
    </row>
    <row r="41" spans="1:8" ht="63">
      <c r="A41" s="9" t="s">
        <v>220</v>
      </c>
      <c r="B41" s="15" t="s">
        <v>290</v>
      </c>
      <c r="C41" s="15" t="s">
        <v>141</v>
      </c>
      <c r="D41" s="15" t="s">
        <v>142</v>
      </c>
      <c r="E41" s="15" t="s">
        <v>312</v>
      </c>
      <c r="F41" s="15" t="s">
        <v>258</v>
      </c>
      <c r="G41" s="53">
        <v>600000</v>
      </c>
      <c r="H41" s="16"/>
    </row>
    <row r="42" spans="1:8" ht="78.75">
      <c r="A42" s="9" t="s">
        <v>331</v>
      </c>
      <c r="B42" s="93" t="s">
        <v>290</v>
      </c>
      <c r="C42" s="67" t="s">
        <v>141</v>
      </c>
      <c r="D42" s="67" t="s">
        <v>142</v>
      </c>
      <c r="E42" s="67" t="s">
        <v>366</v>
      </c>
      <c r="F42" s="67" t="s">
        <v>258</v>
      </c>
      <c r="G42" s="95">
        <v>40000</v>
      </c>
      <c r="H42" s="16"/>
    </row>
    <row r="43" spans="1:8" ht="110.25">
      <c r="A43" s="9" t="s">
        <v>385</v>
      </c>
      <c r="B43" s="93" t="s">
        <v>290</v>
      </c>
      <c r="C43" s="67" t="s">
        <v>141</v>
      </c>
      <c r="D43" s="67" t="s">
        <v>142</v>
      </c>
      <c r="E43" s="14">
        <v>4390096046</v>
      </c>
      <c r="F43" s="67" t="s">
        <v>258</v>
      </c>
      <c r="G43" s="95">
        <v>100000</v>
      </c>
      <c r="H43" s="16"/>
    </row>
    <row r="44" spans="1:8" ht="126">
      <c r="A44" s="9" t="s">
        <v>384</v>
      </c>
      <c r="B44" s="93" t="s">
        <v>290</v>
      </c>
      <c r="C44" s="67" t="s">
        <v>141</v>
      </c>
      <c r="D44" s="67" t="s">
        <v>142</v>
      </c>
      <c r="E44" s="14">
        <v>4390096048</v>
      </c>
      <c r="F44" s="67" t="s">
        <v>258</v>
      </c>
      <c r="G44" s="95">
        <v>406000</v>
      </c>
      <c r="H44" s="16"/>
    </row>
    <row r="45" spans="1:8" ht="110.25">
      <c r="A45" s="49" t="s">
        <v>310</v>
      </c>
      <c r="B45" s="93" t="s">
        <v>290</v>
      </c>
      <c r="C45" s="67" t="s">
        <v>203</v>
      </c>
      <c r="D45" s="67" t="s">
        <v>138</v>
      </c>
      <c r="E45" s="67" t="s">
        <v>55</v>
      </c>
      <c r="F45" s="67" t="s">
        <v>58</v>
      </c>
      <c r="G45" s="95">
        <v>108000</v>
      </c>
      <c r="H45" s="16"/>
    </row>
    <row r="46" spans="1:8" ht="47.25">
      <c r="A46" s="94" t="s">
        <v>174</v>
      </c>
      <c r="B46" s="15" t="s">
        <v>290</v>
      </c>
      <c r="C46" s="15"/>
      <c r="D46" s="15"/>
      <c r="E46" s="15"/>
      <c r="F46" s="15"/>
      <c r="G46" s="70">
        <f>SUM(G47:G54)</f>
        <v>6257160.1899999995</v>
      </c>
      <c r="H46" s="16"/>
    </row>
    <row r="47" spans="1:8" ht="126">
      <c r="A47" s="9" t="s">
        <v>175</v>
      </c>
      <c r="B47" s="15" t="s">
        <v>290</v>
      </c>
      <c r="C47" s="15" t="s">
        <v>143</v>
      </c>
      <c r="D47" s="15" t="s">
        <v>138</v>
      </c>
      <c r="E47" s="15" t="s">
        <v>293</v>
      </c>
      <c r="F47" s="15" t="s">
        <v>257</v>
      </c>
      <c r="G47" s="55">
        <v>3233725.55</v>
      </c>
      <c r="H47" s="16"/>
    </row>
    <row r="48" spans="1:8" ht="78" customHeight="1">
      <c r="A48" s="9" t="s">
        <v>54</v>
      </c>
      <c r="B48" s="15" t="s">
        <v>290</v>
      </c>
      <c r="C48" s="15" t="s">
        <v>143</v>
      </c>
      <c r="D48" s="15" t="s">
        <v>138</v>
      </c>
      <c r="E48" s="15" t="s">
        <v>293</v>
      </c>
      <c r="F48" s="15" t="s">
        <v>258</v>
      </c>
      <c r="G48" s="55">
        <v>1881248.47</v>
      </c>
      <c r="H48" s="16"/>
    </row>
    <row r="49" spans="1:8" ht="63">
      <c r="A49" s="9" t="s">
        <v>474</v>
      </c>
      <c r="B49" s="15" t="s">
        <v>290</v>
      </c>
      <c r="C49" s="15" t="s">
        <v>143</v>
      </c>
      <c r="D49" s="15" t="s">
        <v>138</v>
      </c>
      <c r="E49" s="15" t="s">
        <v>293</v>
      </c>
      <c r="F49" s="15" t="s">
        <v>58</v>
      </c>
      <c r="G49" s="55">
        <v>4510</v>
      </c>
      <c r="H49" s="16"/>
    </row>
    <row r="50" spans="1:8" ht="47.25">
      <c r="A50" s="9" t="s">
        <v>294</v>
      </c>
      <c r="B50" s="15" t="s">
        <v>290</v>
      </c>
      <c r="C50" s="15" t="s">
        <v>143</v>
      </c>
      <c r="D50" s="15" t="s">
        <v>138</v>
      </c>
      <c r="E50" s="15" t="s">
        <v>293</v>
      </c>
      <c r="F50" s="15" t="s">
        <v>259</v>
      </c>
      <c r="G50" s="55">
        <v>2000</v>
      </c>
      <c r="H50" s="16"/>
    </row>
    <row r="51" spans="1:8" ht="81.75" customHeight="1">
      <c r="A51" s="9" t="s">
        <v>461</v>
      </c>
      <c r="B51" s="15" t="s">
        <v>290</v>
      </c>
      <c r="C51" s="15" t="s">
        <v>143</v>
      </c>
      <c r="D51" s="15" t="s">
        <v>138</v>
      </c>
      <c r="E51" s="15" t="s">
        <v>473</v>
      </c>
      <c r="F51" s="15" t="s">
        <v>258</v>
      </c>
      <c r="G51" s="55">
        <v>454545.45</v>
      </c>
      <c r="H51" s="16"/>
    </row>
    <row r="52" spans="1:8" ht="141.75">
      <c r="A52" s="9" t="s">
        <v>261</v>
      </c>
      <c r="B52" s="15" t="s">
        <v>290</v>
      </c>
      <c r="C52" s="15" t="s">
        <v>143</v>
      </c>
      <c r="D52" s="15" t="s">
        <v>138</v>
      </c>
      <c r="E52" s="15" t="s">
        <v>303</v>
      </c>
      <c r="F52" s="15" t="s">
        <v>257</v>
      </c>
      <c r="G52" s="55">
        <v>472130.72</v>
      </c>
      <c r="H52" s="16"/>
    </row>
    <row r="53" spans="1:8" ht="78.75">
      <c r="A53" s="9" t="s">
        <v>419</v>
      </c>
      <c r="B53" s="15" t="s">
        <v>290</v>
      </c>
      <c r="C53" s="15" t="s">
        <v>143</v>
      </c>
      <c r="D53" s="15" t="s">
        <v>138</v>
      </c>
      <c r="E53" s="15" t="s">
        <v>303</v>
      </c>
      <c r="F53" s="15" t="s">
        <v>258</v>
      </c>
      <c r="G53" s="55">
        <v>209000</v>
      </c>
      <c r="H53" s="16"/>
    </row>
    <row r="54" spans="1:8" ht="94.5">
      <c r="A54" s="23" t="s">
        <v>390</v>
      </c>
      <c r="B54" s="15" t="s">
        <v>290</v>
      </c>
      <c r="C54" s="15" t="s">
        <v>143</v>
      </c>
      <c r="D54" s="15" t="s">
        <v>138</v>
      </c>
      <c r="E54" s="15" t="s">
        <v>391</v>
      </c>
      <c r="F54" s="15" t="s">
        <v>258</v>
      </c>
      <c r="G54" s="55">
        <v>0</v>
      </c>
      <c r="H54" s="16"/>
    </row>
    <row r="55" spans="1:8" ht="15.75">
      <c r="A55" s="9" t="s">
        <v>262</v>
      </c>
      <c r="B55" s="15"/>
      <c r="C55" s="15"/>
      <c r="D55" s="15"/>
      <c r="E55" s="15"/>
      <c r="F55" s="15"/>
      <c r="G55" s="70">
        <f>G10+G46</f>
        <v>16503807.799999999</v>
      </c>
      <c r="H55" s="16"/>
    </row>
    <row r="56" spans="1:8">
      <c r="G56" s="25"/>
    </row>
  </sheetData>
  <mergeCells count="5">
    <mergeCell ref="A8:H8"/>
    <mergeCell ref="F1:G1"/>
    <mergeCell ref="D3:G3"/>
    <mergeCell ref="E6:G6"/>
    <mergeCell ref="E7:H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6"/>
  <sheetViews>
    <sheetView topLeftCell="A31" workbookViewId="0">
      <selection activeCell="F30" sqref="F30"/>
    </sheetView>
  </sheetViews>
  <sheetFormatPr defaultRowHeight="15"/>
  <cols>
    <col min="1" max="1" width="56" customWidth="1"/>
    <col min="2" max="2" width="14.7109375" customWidth="1"/>
    <col min="3" max="3" width="7.85546875" customWidth="1"/>
    <col min="4" max="4" width="7.5703125" customWidth="1"/>
    <col min="5" max="5" width="12.85546875" customWidth="1"/>
    <col min="6" max="6" width="10.140625" customWidth="1"/>
    <col min="7" max="7" width="15.28515625" customWidth="1"/>
    <col min="8" max="8" width="15.42578125" customWidth="1"/>
    <col min="11" max="11" width="14.7109375" bestFit="1" customWidth="1"/>
  </cols>
  <sheetData>
    <row r="1" spans="1:8" ht="15.75" hidden="1">
      <c r="D1" s="5"/>
      <c r="F1" s="26"/>
      <c r="G1" s="135" t="s">
        <v>157</v>
      </c>
      <c r="H1" s="135"/>
    </row>
    <row r="2" spans="1:8" ht="15.75" hidden="1">
      <c r="B2" s="127"/>
      <c r="C2" s="127"/>
      <c r="D2" s="127"/>
      <c r="F2" s="26"/>
      <c r="G2" s="135" t="s">
        <v>156</v>
      </c>
      <c r="H2" s="135"/>
    </row>
    <row r="3" spans="1:8" ht="15.75" hidden="1">
      <c r="A3" s="127"/>
      <c r="B3" s="127"/>
      <c r="C3" s="127"/>
      <c r="D3" s="127"/>
      <c r="F3" s="135" t="s">
        <v>288</v>
      </c>
      <c r="G3" s="135"/>
      <c r="H3" s="135"/>
    </row>
    <row r="4" spans="1:8" ht="15.75" hidden="1">
      <c r="A4" s="127"/>
      <c r="B4" s="127"/>
      <c r="C4" s="127"/>
      <c r="D4" s="127"/>
      <c r="F4" s="135" t="s">
        <v>155</v>
      </c>
      <c r="G4" s="135"/>
      <c r="H4" s="135"/>
    </row>
    <row r="5" spans="1:8" ht="15.75" hidden="1">
      <c r="B5" s="127"/>
      <c r="C5" s="127"/>
      <c r="D5" s="127"/>
      <c r="F5" s="135" t="s">
        <v>158</v>
      </c>
      <c r="G5" s="135"/>
      <c r="H5" s="135"/>
    </row>
    <row r="6" spans="1:8" ht="15.75" hidden="1">
      <c r="B6" s="127"/>
      <c r="C6" s="127"/>
      <c r="D6" s="127"/>
      <c r="F6" s="135" t="s">
        <v>129</v>
      </c>
      <c r="G6" s="135"/>
      <c r="H6" s="135"/>
    </row>
    <row r="7" spans="1:8" ht="73.5" customHeight="1">
      <c r="E7" s="126" t="s">
        <v>481</v>
      </c>
      <c r="F7" s="126"/>
      <c r="G7" s="126"/>
      <c r="H7" s="126"/>
    </row>
    <row r="8" spans="1:8" ht="18.75">
      <c r="A8" s="136" t="s">
        <v>440</v>
      </c>
      <c r="B8" s="136"/>
      <c r="C8" s="136"/>
      <c r="D8" s="136"/>
      <c r="E8" s="136"/>
      <c r="F8" s="136"/>
      <c r="G8" s="136"/>
      <c r="H8" s="136"/>
    </row>
    <row r="9" spans="1:8" ht="63" customHeight="1">
      <c r="A9" s="129" t="s">
        <v>45</v>
      </c>
      <c r="B9" s="129" t="s">
        <v>284</v>
      </c>
      <c r="C9" s="129" t="s">
        <v>137</v>
      </c>
      <c r="D9" s="129" t="s">
        <v>285</v>
      </c>
      <c r="E9" s="129" t="s">
        <v>286</v>
      </c>
      <c r="F9" s="129" t="s">
        <v>122</v>
      </c>
      <c r="G9" s="131" t="s">
        <v>287</v>
      </c>
      <c r="H9" s="133"/>
    </row>
    <row r="10" spans="1:8" ht="21.75" customHeight="1">
      <c r="A10" s="130"/>
      <c r="B10" s="130"/>
      <c r="C10" s="130"/>
      <c r="D10" s="130"/>
      <c r="E10" s="130"/>
      <c r="F10" s="130"/>
      <c r="G10" s="107" t="s">
        <v>408</v>
      </c>
      <c r="H10" s="107" t="s">
        <v>423</v>
      </c>
    </row>
    <row r="11" spans="1:8" ht="31.5">
      <c r="A11" s="9" t="s">
        <v>289</v>
      </c>
      <c r="B11" s="14">
        <v>905</v>
      </c>
      <c r="C11" s="14"/>
      <c r="D11" s="14"/>
      <c r="E11" s="14"/>
      <c r="F11" s="14"/>
      <c r="G11" s="53">
        <f>SUM(G12:G46)</f>
        <v>8234977.6099999994</v>
      </c>
      <c r="H11" s="53">
        <f>SUM(H12:H46)</f>
        <v>8215087.6099999994</v>
      </c>
    </row>
    <row r="12" spans="1:8" ht="115.5" customHeight="1">
      <c r="A12" s="9" t="s">
        <v>106</v>
      </c>
      <c r="B12" s="15" t="s">
        <v>290</v>
      </c>
      <c r="C12" s="15" t="s">
        <v>138</v>
      </c>
      <c r="D12" s="15" t="s">
        <v>139</v>
      </c>
      <c r="E12" s="15" t="s">
        <v>249</v>
      </c>
      <c r="F12" s="15" t="s">
        <v>257</v>
      </c>
      <c r="G12" s="55">
        <v>870348.46</v>
      </c>
      <c r="H12" s="55">
        <v>870348.46</v>
      </c>
    </row>
    <row r="13" spans="1:8" ht="110.25">
      <c r="A13" s="9" t="s">
        <v>252</v>
      </c>
      <c r="B13" s="15" t="s">
        <v>290</v>
      </c>
      <c r="C13" s="15" t="s">
        <v>138</v>
      </c>
      <c r="D13" s="15" t="s">
        <v>140</v>
      </c>
      <c r="E13" s="15" t="s">
        <v>253</v>
      </c>
      <c r="F13" s="15" t="s">
        <v>257</v>
      </c>
      <c r="G13" s="55">
        <v>2536934.88</v>
      </c>
      <c r="H13" s="55">
        <v>2536934.88</v>
      </c>
    </row>
    <row r="14" spans="1:8" ht="63">
      <c r="A14" s="9" t="s">
        <v>254</v>
      </c>
      <c r="B14" s="15" t="s">
        <v>290</v>
      </c>
      <c r="C14" s="15" t="s">
        <v>138</v>
      </c>
      <c r="D14" s="15" t="s">
        <v>140</v>
      </c>
      <c r="E14" s="15" t="s">
        <v>253</v>
      </c>
      <c r="F14" s="15" t="s">
        <v>258</v>
      </c>
      <c r="G14" s="55">
        <v>318668.65999999997</v>
      </c>
      <c r="H14" s="55">
        <v>286985.48</v>
      </c>
    </row>
    <row r="15" spans="1:8" ht="47.25">
      <c r="A15" s="9" t="s">
        <v>255</v>
      </c>
      <c r="B15" s="15" t="s">
        <v>290</v>
      </c>
      <c r="C15" s="15" t="s">
        <v>138</v>
      </c>
      <c r="D15" s="15" t="s">
        <v>140</v>
      </c>
      <c r="E15" s="15" t="s">
        <v>253</v>
      </c>
      <c r="F15" s="15" t="s">
        <v>259</v>
      </c>
      <c r="G15" s="106">
        <v>2000</v>
      </c>
      <c r="H15" s="55">
        <v>2000</v>
      </c>
    </row>
    <row r="16" spans="1:8" ht="90.75" customHeight="1">
      <c r="A16" s="9" t="s">
        <v>426</v>
      </c>
      <c r="B16" s="15" t="s">
        <v>438</v>
      </c>
      <c r="C16" s="15" t="s">
        <v>138</v>
      </c>
      <c r="D16" s="15" t="s">
        <v>439</v>
      </c>
      <c r="E16" s="15" t="s">
        <v>427</v>
      </c>
      <c r="F16" s="108">
        <v>500</v>
      </c>
      <c r="G16" s="106">
        <v>0</v>
      </c>
      <c r="H16" s="106">
        <v>31683.18</v>
      </c>
    </row>
    <row r="17" spans="1:8" ht="47.25">
      <c r="A17" s="9" t="s">
        <v>270</v>
      </c>
      <c r="B17" s="15" t="s">
        <v>290</v>
      </c>
      <c r="C17" s="15" t="s">
        <v>138</v>
      </c>
      <c r="D17" s="15" t="s">
        <v>392</v>
      </c>
      <c r="E17" s="15" t="s">
        <v>271</v>
      </c>
      <c r="F17" s="15" t="s">
        <v>363</v>
      </c>
      <c r="G17" s="53">
        <v>40000</v>
      </c>
      <c r="H17" s="53">
        <v>40000</v>
      </c>
    </row>
    <row r="18" spans="1:8" ht="110.25">
      <c r="A18" s="40" t="s">
        <v>149</v>
      </c>
      <c r="B18" s="15" t="s">
        <v>290</v>
      </c>
      <c r="C18" s="15" t="s">
        <v>138</v>
      </c>
      <c r="D18" s="15" t="s">
        <v>225</v>
      </c>
      <c r="E18" s="15" t="s">
        <v>400</v>
      </c>
      <c r="F18" s="15" t="s">
        <v>258</v>
      </c>
      <c r="G18" s="53">
        <v>0</v>
      </c>
      <c r="H18" s="53">
        <v>0</v>
      </c>
    </row>
    <row r="19" spans="1:8" ht="63">
      <c r="A19" s="40" t="s">
        <v>382</v>
      </c>
      <c r="B19" s="15" t="s">
        <v>290</v>
      </c>
      <c r="C19" s="15" t="s">
        <v>138</v>
      </c>
      <c r="D19" s="15" t="s">
        <v>225</v>
      </c>
      <c r="E19" s="15" t="s">
        <v>401</v>
      </c>
      <c r="F19" s="15" t="s">
        <v>258</v>
      </c>
      <c r="G19" s="53">
        <v>11550</v>
      </c>
      <c r="H19" s="53">
        <v>11550</v>
      </c>
    </row>
    <row r="20" spans="1:8" ht="63">
      <c r="A20" s="9" t="s">
        <v>238</v>
      </c>
      <c r="B20" s="15" t="s">
        <v>290</v>
      </c>
      <c r="C20" s="15" t="s">
        <v>138</v>
      </c>
      <c r="D20" s="15" t="s">
        <v>225</v>
      </c>
      <c r="E20" s="15" t="s">
        <v>265</v>
      </c>
      <c r="F20" s="15" t="s">
        <v>258</v>
      </c>
      <c r="G20" s="53">
        <v>152070</v>
      </c>
      <c r="H20" s="55">
        <v>97070</v>
      </c>
    </row>
    <row r="21" spans="1:8" ht="97.5" customHeight="1">
      <c r="A21" s="9" t="s">
        <v>226</v>
      </c>
      <c r="B21" s="15" t="s">
        <v>290</v>
      </c>
      <c r="C21" s="15" t="s">
        <v>138</v>
      </c>
      <c r="D21" s="15" t="s">
        <v>225</v>
      </c>
      <c r="E21" s="15" t="s">
        <v>275</v>
      </c>
      <c r="F21" s="15" t="s">
        <v>258</v>
      </c>
      <c r="G21" s="53">
        <v>11000</v>
      </c>
      <c r="H21" s="55">
        <v>11000</v>
      </c>
    </row>
    <row r="22" spans="1:8" ht="88.5" customHeight="1">
      <c r="A22" s="9" t="s">
        <v>365</v>
      </c>
      <c r="B22" s="15" t="s">
        <v>290</v>
      </c>
      <c r="C22" s="15" t="s">
        <v>138</v>
      </c>
      <c r="D22" s="15" t="s">
        <v>225</v>
      </c>
      <c r="E22" s="15" t="s">
        <v>275</v>
      </c>
      <c r="F22" s="15" t="s">
        <v>259</v>
      </c>
      <c r="G22" s="53">
        <v>10000</v>
      </c>
      <c r="H22" s="55">
        <v>10000</v>
      </c>
    </row>
    <row r="23" spans="1:8" ht="78.75">
      <c r="A23" s="9" t="s">
        <v>337</v>
      </c>
      <c r="B23" s="15" t="s">
        <v>290</v>
      </c>
      <c r="C23" s="15" t="s">
        <v>138</v>
      </c>
      <c r="D23" s="15" t="s">
        <v>225</v>
      </c>
      <c r="E23" s="15" t="s">
        <v>6</v>
      </c>
      <c r="F23" s="15" t="s">
        <v>258</v>
      </c>
      <c r="G23" s="53">
        <v>10000</v>
      </c>
      <c r="H23" s="55">
        <v>10000</v>
      </c>
    </row>
    <row r="24" spans="1:8" ht="60" customHeight="1">
      <c r="A24" s="9" t="s">
        <v>380</v>
      </c>
      <c r="B24" s="15" t="s">
        <v>290</v>
      </c>
      <c r="C24" s="15" t="s">
        <v>138</v>
      </c>
      <c r="D24" s="15" t="s">
        <v>225</v>
      </c>
      <c r="E24" s="15" t="s">
        <v>373</v>
      </c>
      <c r="F24" s="15" t="s">
        <v>258</v>
      </c>
      <c r="G24" s="53">
        <v>0</v>
      </c>
      <c r="H24" s="53">
        <v>0</v>
      </c>
    </row>
    <row r="25" spans="1:8" ht="83.25" customHeight="1">
      <c r="A25" s="9" t="s">
        <v>381</v>
      </c>
      <c r="B25" s="15" t="s">
        <v>290</v>
      </c>
      <c r="C25" s="15" t="s">
        <v>138</v>
      </c>
      <c r="D25" s="15" t="s">
        <v>225</v>
      </c>
      <c r="E25" s="15" t="s">
        <v>379</v>
      </c>
      <c r="F25" s="15" t="s">
        <v>258</v>
      </c>
      <c r="G25" s="53">
        <v>0</v>
      </c>
      <c r="H25" s="53">
        <v>0</v>
      </c>
    </row>
    <row r="26" spans="1:8" ht="110.25">
      <c r="A26" s="9" t="s">
        <v>448</v>
      </c>
      <c r="B26" s="15" t="s">
        <v>290</v>
      </c>
      <c r="C26" s="15" t="s">
        <v>139</v>
      </c>
      <c r="D26" s="15" t="s">
        <v>142</v>
      </c>
      <c r="E26" s="15" t="s">
        <v>260</v>
      </c>
      <c r="F26" s="15" t="s">
        <v>257</v>
      </c>
      <c r="G26" s="55">
        <v>360280</v>
      </c>
      <c r="H26" s="55">
        <v>395390</v>
      </c>
    </row>
    <row r="27" spans="1:8" ht="78.75">
      <c r="A27" s="9" t="s">
        <v>413</v>
      </c>
      <c r="B27" s="15" t="s">
        <v>290</v>
      </c>
      <c r="C27" s="15" t="s">
        <v>139</v>
      </c>
      <c r="D27" s="15" t="s">
        <v>142</v>
      </c>
      <c r="E27" s="15" t="s">
        <v>260</v>
      </c>
      <c r="F27" s="15" t="s">
        <v>258</v>
      </c>
      <c r="G27" s="55">
        <v>20000</v>
      </c>
      <c r="H27" s="55">
        <v>20000</v>
      </c>
    </row>
    <row r="28" spans="1:8" ht="78.75">
      <c r="A28" s="9" t="s">
        <v>202</v>
      </c>
      <c r="B28" s="15" t="s">
        <v>290</v>
      </c>
      <c r="C28" s="15" t="s">
        <v>142</v>
      </c>
      <c r="D28" s="15" t="s">
        <v>203</v>
      </c>
      <c r="E28" s="15" t="s">
        <v>405</v>
      </c>
      <c r="F28" s="15" t="s">
        <v>258</v>
      </c>
      <c r="G28" s="53">
        <v>50000</v>
      </c>
      <c r="H28" s="53">
        <v>50000</v>
      </c>
    </row>
    <row r="29" spans="1:8" ht="53.25" customHeight="1">
      <c r="A29" s="9" t="s">
        <v>278</v>
      </c>
      <c r="B29" s="15" t="s">
        <v>290</v>
      </c>
      <c r="C29" s="15" t="s">
        <v>142</v>
      </c>
      <c r="D29" s="15" t="s">
        <v>203</v>
      </c>
      <c r="E29" s="15" t="s">
        <v>406</v>
      </c>
      <c r="F29" s="15" t="s">
        <v>258</v>
      </c>
      <c r="G29" s="53">
        <v>3000</v>
      </c>
      <c r="H29" s="53">
        <v>3000</v>
      </c>
    </row>
    <row r="30" spans="1:8" ht="84.75" customHeight="1">
      <c r="A30" s="9" t="s">
        <v>361</v>
      </c>
      <c r="B30" s="15" t="s">
        <v>290</v>
      </c>
      <c r="C30" s="15" t="s">
        <v>142</v>
      </c>
      <c r="D30" s="15" t="s">
        <v>335</v>
      </c>
      <c r="E30" s="15" t="s">
        <v>336</v>
      </c>
      <c r="F30" s="15" t="s">
        <v>258</v>
      </c>
      <c r="G30" s="53">
        <v>300000</v>
      </c>
      <c r="H30" s="55">
        <v>300000</v>
      </c>
    </row>
    <row r="31" spans="1:8" ht="93" customHeight="1">
      <c r="A31" s="9" t="s">
        <v>462</v>
      </c>
      <c r="B31" s="15" t="s">
        <v>290</v>
      </c>
      <c r="C31" s="15" t="s">
        <v>140</v>
      </c>
      <c r="D31" s="15" t="s">
        <v>332</v>
      </c>
      <c r="E31" s="15" t="s">
        <v>463</v>
      </c>
      <c r="F31" s="15" t="s">
        <v>258</v>
      </c>
      <c r="G31" s="53">
        <v>0</v>
      </c>
      <c r="H31" s="55">
        <v>0</v>
      </c>
    </row>
    <row r="32" spans="1:8" ht="87" customHeight="1">
      <c r="A32" s="9" t="s">
        <v>414</v>
      </c>
      <c r="B32" s="15" t="s">
        <v>290</v>
      </c>
      <c r="C32" s="15" t="s">
        <v>140</v>
      </c>
      <c r="D32" s="15" t="s">
        <v>332</v>
      </c>
      <c r="E32" s="15" t="s">
        <v>417</v>
      </c>
      <c r="F32" s="15" t="s">
        <v>258</v>
      </c>
      <c r="G32" s="53">
        <v>390900</v>
      </c>
      <c r="H32" s="53">
        <v>390900</v>
      </c>
    </row>
    <row r="33" spans="1:11" ht="102.75" customHeight="1">
      <c r="A33" s="9" t="s">
        <v>415</v>
      </c>
      <c r="B33" s="15" t="s">
        <v>290</v>
      </c>
      <c r="C33" s="15" t="s">
        <v>140</v>
      </c>
      <c r="D33" s="15" t="s">
        <v>332</v>
      </c>
      <c r="E33" s="15" t="s">
        <v>418</v>
      </c>
      <c r="F33" s="15" t="s">
        <v>258</v>
      </c>
      <c r="G33" s="53">
        <v>120000</v>
      </c>
      <c r="H33" s="53">
        <v>120000</v>
      </c>
    </row>
    <row r="34" spans="1:11" ht="78.75">
      <c r="A34" s="9" t="s">
        <v>362</v>
      </c>
      <c r="B34" s="15" t="s">
        <v>290</v>
      </c>
      <c r="C34" s="15" t="s">
        <v>140</v>
      </c>
      <c r="D34" s="15" t="s">
        <v>332</v>
      </c>
      <c r="E34" s="15" t="s">
        <v>333</v>
      </c>
      <c r="F34" s="15" t="s">
        <v>258</v>
      </c>
      <c r="G34" s="53">
        <v>328332.31</v>
      </c>
      <c r="H34" s="53">
        <v>328332.31</v>
      </c>
    </row>
    <row r="35" spans="1:11" ht="94.5">
      <c r="A35" s="9" t="s">
        <v>416</v>
      </c>
      <c r="B35" s="15" t="s">
        <v>290</v>
      </c>
      <c r="C35" s="15" t="s">
        <v>140</v>
      </c>
      <c r="D35" s="15" t="s">
        <v>332</v>
      </c>
      <c r="E35" s="15" t="s">
        <v>334</v>
      </c>
      <c r="F35" s="15" t="s">
        <v>258</v>
      </c>
      <c r="G35" s="53">
        <v>169854.3</v>
      </c>
      <c r="H35" s="53">
        <v>169854.3</v>
      </c>
    </row>
    <row r="36" spans="1:11" ht="96" customHeight="1">
      <c r="A36" s="9" t="s">
        <v>465</v>
      </c>
      <c r="B36" s="15" t="s">
        <v>290</v>
      </c>
      <c r="C36" s="15" t="s">
        <v>141</v>
      </c>
      <c r="D36" s="15" t="s">
        <v>139</v>
      </c>
      <c r="E36" s="15" t="s">
        <v>466</v>
      </c>
      <c r="F36" s="15" t="s">
        <v>258</v>
      </c>
      <c r="G36" s="53">
        <v>286039</v>
      </c>
      <c r="H36" s="53">
        <v>286039</v>
      </c>
    </row>
    <row r="37" spans="1:11" ht="78.75">
      <c r="A37" s="9" t="s">
        <v>327</v>
      </c>
      <c r="B37" s="15" t="s">
        <v>290</v>
      </c>
      <c r="C37" s="15" t="s">
        <v>141</v>
      </c>
      <c r="D37" s="15" t="s">
        <v>142</v>
      </c>
      <c r="E37" s="15" t="s">
        <v>314</v>
      </c>
      <c r="F37" s="15" t="s">
        <v>258</v>
      </c>
      <c r="G37" s="53">
        <v>1400000</v>
      </c>
      <c r="H37" s="55">
        <v>1400000</v>
      </c>
    </row>
    <row r="38" spans="1:11" ht="78.75">
      <c r="A38" s="9" t="s">
        <v>210</v>
      </c>
      <c r="B38" s="15" t="s">
        <v>290</v>
      </c>
      <c r="C38" s="15" t="s">
        <v>141</v>
      </c>
      <c r="D38" s="15" t="s">
        <v>142</v>
      </c>
      <c r="E38" s="15" t="s">
        <v>320</v>
      </c>
      <c r="F38" s="15" t="s">
        <v>258</v>
      </c>
      <c r="G38" s="53">
        <v>60000</v>
      </c>
      <c r="H38" s="55">
        <v>60000</v>
      </c>
    </row>
    <row r="39" spans="1:11" ht="69" customHeight="1">
      <c r="A39" s="9" t="s">
        <v>204</v>
      </c>
      <c r="B39" s="15" t="s">
        <v>290</v>
      </c>
      <c r="C39" s="15" t="s">
        <v>141</v>
      </c>
      <c r="D39" s="15" t="s">
        <v>142</v>
      </c>
      <c r="E39" s="15" t="s">
        <v>1</v>
      </c>
      <c r="F39" s="15" t="s">
        <v>258</v>
      </c>
      <c r="G39" s="53">
        <v>0</v>
      </c>
      <c r="H39" s="55">
        <v>0</v>
      </c>
    </row>
    <row r="40" spans="1:11" ht="69" customHeight="1">
      <c r="A40" s="9" t="s">
        <v>328</v>
      </c>
      <c r="B40" s="15" t="s">
        <v>290</v>
      </c>
      <c r="C40" s="15" t="s">
        <v>141</v>
      </c>
      <c r="D40" s="15" t="s">
        <v>142</v>
      </c>
      <c r="E40" s="15" t="s">
        <v>329</v>
      </c>
      <c r="F40" s="15" t="s">
        <v>258</v>
      </c>
      <c r="G40" s="53">
        <v>0</v>
      </c>
      <c r="H40" s="55">
        <v>0</v>
      </c>
    </row>
    <row r="41" spans="1:11" ht="78.75">
      <c r="A41" s="9" t="s">
        <v>7</v>
      </c>
      <c r="B41" s="15" t="s">
        <v>290</v>
      </c>
      <c r="C41" s="15" t="s">
        <v>141</v>
      </c>
      <c r="D41" s="15" t="s">
        <v>142</v>
      </c>
      <c r="E41" s="15" t="s">
        <v>8</v>
      </c>
      <c r="F41" s="15" t="s">
        <v>258</v>
      </c>
      <c r="G41" s="53">
        <v>30000</v>
      </c>
      <c r="H41" s="55">
        <v>30000</v>
      </c>
    </row>
    <row r="42" spans="1:11" ht="47.25">
      <c r="A42" s="9" t="s">
        <v>49</v>
      </c>
      <c r="B42" s="15" t="s">
        <v>290</v>
      </c>
      <c r="C42" s="15" t="s">
        <v>141</v>
      </c>
      <c r="D42" s="15" t="s">
        <v>142</v>
      </c>
      <c r="E42" s="15" t="s">
        <v>312</v>
      </c>
      <c r="F42" s="15" t="s">
        <v>258</v>
      </c>
      <c r="G42" s="55">
        <v>100000</v>
      </c>
      <c r="H42" s="55">
        <v>100000</v>
      </c>
    </row>
    <row r="43" spans="1:11" ht="78.75">
      <c r="A43" s="9" t="s">
        <v>331</v>
      </c>
      <c r="B43" s="93" t="s">
        <v>290</v>
      </c>
      <c r="C43" s="67" t="s">
        <v>141</v>
      </c>
      <c r="D43" s="67" t="s">
        <v>142</v>
      </c>
      <c r="E43" s="67" t="s">
        <v>366</v>
      </c>
      <c r="F43" s="67" t="s">
        <v>258</v>
      </c>
      <c r="G43" s="55">
        <v>40000</v>
      </c>
      <c r="H43" s="55">
        <v>40000</v>
      </c>
    </row>
    <row r="44" spans="1:11" ht="94.5">
      <c r="A44" s="9" t="s">
        <v>385</v>
      </c>
      <c r="B44" s="93" t="s">
        <v>290</v>
      </c>
      <c r="C44" s="67" t="s">
        <v>141</v>
      </c>
      <c r="D44" s="67" t="s">
        <v>142</v>
      </c>
      <c r="E44" s="14">
        <v>4390096046</v>
      </c>
      <c r="F44" s="67" t="s">
        <v>258</v>
      </c>
      <c r="G44" s="95">
        <v>100000</v>
      </c>
      <c r="H44" s="55">
        <v>100000</v>
      </c>
    </row>
    <row r="45" spans="1:11" ht="110.25">
      <c r="A45" s="9" t="s">
        <v>384</v>
      </c>
      <c r="B45" s="93" t="s">
        <v>290</v>
      </c>
      <c r="C45" s="67" t="s">
        <v>141</v>
      </c>
      <c r="D45" s="67" t="s">
        <v>142</v>
      </c>
      <c r="E45" s="14">
        <v>4390096048</v>
      </c>
      <c r="F45" s="67" t="s">
        <v>258</v>
      </c>
      <c r="G45" s="95">
        <v>406000</v>
      </c>
      <c r="H45" s="55">
        <v>406000</v>
      </c>
    </row>
    <row r="46" spans="1:11" ht="94.5">
      <c r="A46" s="49" t="s">
        <v>310</v>
      </c>
      <c r="B46" s="48" t="s">
        <v>290</v>
      </c>
      <c r="C46" s="15" t="s">
        <v>203</v>
      </c>
      <c r="D46" s="15" t="s">
        <v>138</v>
      </c>
      <c r="E46" s="15" t="s">
        <v>55</v>
      </c>
      <c r="F46" s="15" t="s">
        <v>58</v>
      </c>
      <c r="G46" s="53">
        <v>108000</v>
      </c>
      <c r="H46" s="55">
        <v>108000</v>
      </c>
    </row>
    <row r="47" spans="1:11" ht="47.25">
      <c r="A47" s="9" t="s">
        <v>174</v>
      </c>
      <c r="B47" s="15" t="s">
        <v>290</v>
      </c>
      <c r="C47" s="15"/>
      <c r="D47" s="15"/>
      <c r="E47" s="15"/>
      <c r="F47" s="15"/>
      <c r="G47" s="53">
        <f>SUM(G48:G54)</f>
        <v>4187450.3099999996</v>
      </c>
      <c r="H47" s="53">
        <f>SUM(H48:H54)</f>
        <v>2223052.31</v>
      </c>
    </row>
    <row r="48" spans="1:11" ht="110.25">
      <c r="A48" s="9" t="s">
        <v>175</v>
      </c>
      <c r="B48" s="15" t="s">
        <v>290</v>
      </c>
      <c r="C48" s="15" t="s">
        <v>143</v>
      </c>
      <c r="D48" s="15" t="s">
        <v>138</v>
      </c>
      <c r="E48" s="15" t="s">
        <v>293</v>
      </c>
      <c r="F48" s="15" t="s">
        <v>257</v>
      </c>
      <c r="G48" s="53">
        <v>2442192.75</v>
      </c>
      <c r="H48" s="53">
        <v>1221096.3799999999</v>
      </c>
      <c r="K48" s="25"/>
    </row>
    <row r="49" spans="1:8" ht="63">
      <c r="A49" s="9" t="s">
        <v>136</v>
      </c>
      <c r="B49" s="15" t="s">
        <v>290</v>
      </c>
      <c r="C49" s="15" t="s">
        <v>143</v>
      </c>
      <c r="D49" s="15" t="s">
        <v>138</v>
      </c>
      <c r="E49" s="15" t="s">
        <v>293</v>
      </c>
      <c r="F49" s="15" t="s">
        <v>258</v>
      </c>
      <c r="G49" s="53">
        <v>1223369.97</v>
      </c>
      <c r="H49" s="53">
        <v>480068.34</v>
      </c>
    </row>
    <row r="50" spans="1:8" ht="47.25">
      <c r="A50" s="9" t="s">
        <v>294</v>
      </c>
      <c r="B50" s="15" t="s">
        <v>290</v>
      </c>
      <c r="C50" s="15" t="s">
        <v>143</v>
      </c>
      <c r="D50" s="15" t="s">
        <v>138</v>
      </c>
      <c r="E50" s="15" t="s">
        <v>293</v>
      </c>
      <c r="F50" s="15" t="s">
        <v>259</v>
      </c>
      <c r="G50" s="53">
        <v>2000</v>
      </c>
      <c r="H50" s="53">
        <v>2000</v>
      </c>
    </row>
    <row r="51" spans="1:8" ht="78.75">
      <c r="A51" s="9" t="s">
        <v>461</v>
      </c>
      <c r="B51" s="15" t="s">
        <v>290</v>
      </c>
      <c r="C51" s="15" t="s">
        <v>143</v>
      </c>
      <c r="D51" s="15" t="s">
        <v>138</v>
      </c>
      <c r="E51" s="15" t="s">
        <v>473</v>
      </c>
      <c r="F51" s="15" t="s">
        <v>258</v>
      </c>
      <c r="G51" s="53">
        <v>0</v>
      </c>
      <c r="H51" s="53">
        <v>0</v>
      </c>
    </row>
    <row r="52" spans="1:8" ht="110.25">
      <c r="A52" s="9" t="s">
        <v>261</v>
      </c>
      <c r="B52" s="15" t="s">
        <v>290</v>
      </c>
      <c r="C52" s="15" t="s">
        <v>143</v>
      </c>
      <c r="D52" s="15" t="s">
        <v>138</v>
      </c>
      <c r="E52" s="15" t="s">
        <v>303</v>
      </c>
      <c r="F52" s="15" t="s">
        <v>257</v>
      </c>
      <c r="G52" s="55">
        <v>310887.59000000003</v>
      </c>
      <c r="H52" s="55">
        <v>310887.59000000003</v>
      </c>
    </row>
    <row r="53" spans="1:8" ht="78.75">
      <c r="A53" s="9" t="s">
        <v>419</v>
      </c>
      <c r="B53" s="15" t="s">
        <v>290</v>
      </c>
      <c r="C53" s="15" t="s">
        <v>143</v>
      </c>
      <c r="D53" s="15" t="s">
        <v>138</v>
      </c>
      <c r="E53" s="15" t="s">
        <v>303</v>
      </c>
      <c r="F53" s="15" t="s">
        <v>258</v>
      </c>
      <c r="G53" s="55">
        <v>209000</v>
      </c>
      <c r="H53" s="55">
        <v>209000</v>
      </c>
    </row>
    <row r="54" spans="1:8" ht="78.75">
      <c r="A54" s="23" t="s">
        <v>390</v>
      </c>
      <c r="B54" s="15" t="s">
        <v>290</v>
      </c>
      <c r="C54" s="15" t="s">
        <v>143</v>
      </c>
      <c r="D54" s="15" t="s">
        <v>138</v>
      </c>
      <c r="E54" s="15" t="s">
        <v>391</v>
      </c>
      <c r="F54" s="15" t="s">
        <v>258</v>
      </c>
      <c r="G54" s="55">
        <v>0</v>
      </c>
      <c r="H54" s="55">
        <v>0</v>
      </c>
    </row>
    <row r="55" spans="1:8" ht="15.75">
      <c r="A55" s="9" t="s">
        <v>262</v>
      </c>
      <c r="B55" s="15"/>
      <c r="C55" s="15"/>
      <c r="D55" s="15"/>
      <c r="E55" s="15"/>
      <c r="F55" s="15"/>
      <c r="G55" s="53">
        <f>G11+G47</f>
        <v>12422427.919999998</v>
      </c>
      <c r="H55" s="53">
        <f>H11+H47</f>
        <v>10438139.92</v>
      </c>
    </row>
    <row r="56" spans="1:8">
      <c r="G56" s="25"/>
    </row>
  </sheetData>
  <mergeCells count="20">
    <mergeCell ref="G1:H1"/>
    <mergeCell ref="G2:H2"/>
    <mergeCell ref="F3:H3"/>
    <mergeCell ref="E7:H7"/>
    <mergeCell ref="B2:D2"/>
    <mergeCell ref="A3:D3"/>
    <mergeCell ref="F5:H5"/>
    <mergeCell ref="F6:H6"/>
    <mergeCell ref="B6:D6"/>
    <mergeCell ref="B5:D5"/>
    <mergeCell ref="A4:D4"/>
    <mergeCell ref="F4:H4"/>
    <mergeCell ref="A9:A10"/>
    <mergeCell ref="D9:D10"/>
    <mergeCell ref="C9:C10"/>
    <mergeCell ref="A8:H8"/>
    <mergeCell ref="G9:H9"/>
    <mergeCell ref="E9:E10"/>
    <mergeCell ref="F9:F10"/>
    <mergeCell ref="B9:B10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2"/>
  <sheetViews>
    <sheetView topLeftCell="A7" zoomScale="90" zoomScaleNormal="90" workbookViewId="0">
      <selection activeCell="D23" sqref="D23"/>
    </sheetView>
  </sheetViews>
  <sheetFormatPr defaultRowHeight="15"/>
  <cols>
    <col min="1" max="1" width="12" customWidth="1"/>
    <col min="2" max="2" width="46.5703125" customWidth="1"/>
    <col min="3" max="3" width="15.7109375" customWidth="1"/>
    <col min="4" max="4" width="17.85546875" customWidth="1"/>
    <col min="5" max="5" width="16.140625" customWidth="1"/>
  </cols>
  <sheetData>
    <row r="1" spans="1:5" hidden="1">
      <c r="C1" s="26"/>
      <c r="D1" s="135" t="s">
        <v>101</v>
      </c>
      <c r="E1" s="135"/>
    </row>
    <row r="2" spans="1:5" hidden="1">
      <c r="C2" s="26"/>
      <c r="D2" s="135" t="s">
        <v>156</v>
      </c>
      <c r="E2" s="135"/>
    </row>
    <row r="3" spans="1:5" hidden="1">
      <c r="C3" s="135" t="s">
        <v>102</v>
      </c>
      <c r="D3" s="135"/>
      <c r="E3" s="135"/>
    </row>
    <row r="4" spans="1:5" hidden="1">
      <c r="C4" s="135" t="s">
        <v>103</v>
      </c>
      <c r="D4" s="135"/>
      <c r="E4" s="135"/>
    </row>
    <row r="5" spans="1:5" hidden="1">
      <c r="C5" s="135" t="s">
        <v>104</v>
      </c>
      <c r="D5" s="135"/>
      <c r="E5" s="135"/>
    </row>
    <row r="6" spans="1:5" hidden="1">
      <c r="C6" s="135" t="s">
        <v>130</v>
      </c>
      <c r="D6" s="135"/>
      <c r="E6" s="135"/>
    </row>
    <row r="7" spans="1:5" ht="84.75" customHeight="1">
      <c r="B7" s="126" t="s">
        <v>482</v>
      </c>
      <c r="C7" s="126"/>
      <c r="D7" s="126"/>
      <c r="E7" s="126"/>
    </row>
    <row r="8" spans="1:5" ht="52.5" customHeight="1">
      <c r="A8" s="128" t="s">
        <v>441</v>
      </c>
      <c r="B8" s="128"/>
      <c r="C8" s="128"/>
      <c r="D8" s="128"/>
      <c r="E8" s="128"/>
    </row>
    <row r="10" spans="1:5" ht="31.5" customHeight="1">
      <c r="A10" s="129" t="s">
        <v>133</v>
      </c>
      <c r="B10" s="129" t="s">
        <v>45</v>
      </c>
      <c r="C10" s="131" t="s">
        <v>287</v>
      </c>
      <c r="D10" s="132"/>
      <c r="E10" s="133"/>
    </row>
    <row r="11" spans="1:5" ht="15.75">
      <c r="A11" s="130"/>
      <c r="B11" s="130"/>
      <c r="C11" s="14" t="s">
        <v>407</v>
      </c>
      <c r="D11" s="15" t="s">
        <v>408</v>
      </c>
      <c r="E11" s="15" t="s">
        <v>423</v>
      </c>
    </row>
    <row r="12" spans="1:5" ht="15.75">
      <c r="A12" s="31" t="s">
        <v>135</v>
      </c>
      <c r="B12" s="9" t="s">
        <v>134</v>
      </c>
      <c r="C12" s="24">
        <f>SUM(C13:C17)</f>
        <v>4175572</v>
      </c>
      <c r="D12" s="24">
        <f>SUM(D13:D17)</f>
        <v>3962572</v>
      </c>
      <c r="E12" s="24">
        <f>SUM(E13:E17)</f>
        <v>3907572</v>
      </c>
    </row>
    <row r="13" spans="1:5" ht="49.5" customHeight="1">
      <c r="A13" s="31" t="s">
        <v>80</v>
      </c>
      <c r="B13" s="9" t="s">
        <v>81</v>
      </c>
      <c r="C13" s="97">
        <f>'Приложение 6'!G11</f>
        <v>870348.46</v>
      </c>
      <c r="D13" s="97">
        <f>'Приложение 7'!G12</f>
        <v>870348.46</v>
      </c>
      <c r="E13" s="97">
        <f>'Приложение 7'!H12</f>
        <v>870348.46</v>
      </c>
    </row>
    <row r="14" spans="1:5" ht="78.75">
      <c r="A14" s="31" t="s">
        <v>82</v>
      </c>
      <c r="B14" s="9" t="s">
        <v>83</v>
      </c>
      <c r="C14" s="24">
        <f>SUM('Приложение 6'!G12:G14)</f>
        <v>2825920.36</v>
      </c>
      <c r="D14" s="24">
        <f>SUM('Приложение 7'!G13:G15)</f>
        <v>2857603.54</v>
      </c>
      <c r="E14" s="24">
        <f>SUM('Приложение 7'!H13:H15)</f>
        <v>2825920.36</v>
      </c>
    </row>
    <row r="15" spans="1:5" ht="63">
      <c r="A15" s="31" t="s">
        <v>442</v>
      </c>
      <c r="B15" s="9" t="s">
        <v>443</v>
      </c>
      <c r="C15" s="24">
        <v>31683.18</v>
      </c>
      <c r="D15" s="24">
        <v>0</v>
      </c>
      <c r="E15" s="24">
        <v>31683.18</v>
      </c>
    </row>
    <row r="16" spans="1:5" ht="15.75">
      <c r="A16" s="31" t="s">
        <v>393</v>
      </c>
      <c r="B16" s="9" t="s">
        <v>394</v>
      </c>
      <c r="C16" s="24">
        <v>40000</v>
      </c>
      <c r="D16" s="24">
        <v>40000</v>
      </c>
      <c r="E16" s="24">
        <v>40000</v>
      </c>
    </row>
    <row r="17" spans="1:5" ht="15.75">
      <c r="A17" s="31" t="s">
        <v>84</v>
      </c>
      <c r="B17" s="9" t="s">
        <v>85</v>
      </c>
      <c r="C17" s="24">
        <f>SUM('Приложение 6'!G17:G24)</f>
        <v>407620</v>
      </c>
      <c r="D17" s="24">
        <f>SUM('Приложение 7'!G18:G25)</f>
        <v>194620</v>
      </c>
      <c r="E17" s="24">
        <f>SUM('Приложение 7'!H18:H25)</f>
        <v>139620</v>
      </c>
    </row>
    <row r="18" spans="1:5" ht="15.75">
      <c r="A18" s="31" t="s">
        <v>86</v>
      </c>
      <c r="B18" s="9" t="s">
        <v>87</v>
      </c>
      <c r="C18" s="24">
        <f>C19</f>
        <v>345750</v>
      </c>
      <c r="D18" s="24">
        <f t="shared" ref="D18:E18" si="0">D19</f>
        <v>380280</v>
      </c>
      <c r="E18" s="24">
        <f t="shared" si="0"/>
        <v>415390</v>
      </c>
    </row>
    <row r="19" spans="1:5" ht="31.5">
      <c r="A19" s="31" t="s">
        <v>88</v>
      </c>
      <c r="B19" s="9" t="s">
        <v>89</v>
      </c>
      <c r="C19" s="24">
        <f>SUM('Приложение 6'!G25:G26)</f>
        <v>345750</v>
      </c>
      <c r="D19" s="24">
        <f>SUM('Приложение 7'!G26:G27)</f>
        <v>380280</v>
      </c>
      <c r="E19" s="24">
        <f>SUM('Приложение 7'!H26:H27)</f>
        <v>415390</v>
      </c>
    </row>
    <row r="20" spans="1:5" ht="47.25">
      <c r="A20" s="31" t="s">
        <v>90</v>
      </c>
      <c r="B20" s="9" t="s">
        <v>91</v>
      </c>
      <c r="C20" s="24">
        <f>C21+C22</f>
        <v>553000</v>
      </c>
      <c r="D20" s="24">
        <f t="shared" ref="D20:E20" si="1">D21+D22</f>
        <v>353000</v>
      </c>
      <c r="E20" s="24">
        <f t="shared" si="1"/>
        <v>353000</v>
      </c>
    </row>
    <row r="21" spans="1:5" ht="63">
      <c r="A21" s="31" t="s">
        <v>92</v>
      </c>
      <c r="B21" s="9" t="s">
        <v>395</v>
      </c>
      <c r="C21" s="24">
        <f>SUM('Приложение 6'!G27:G28)</f>
        <v>253000</v>
      </c>
      <c r="D21" s="24">
        <f>SUM('Приложение 7'!G28:G29)</f>
        <v>53000</v>
      </c>
      <c r="E21" s="24">
        <f>SUM('Приложение 7'!H28:H29)</f>
        <v>53000</v>
      </c>
    </row>
    <row r="22" spans="1:5" ht="48.75" customHeight="1">
      <c r="A22" s="31" t="s">
        <v>115</v>
      </c>
      <c r="B22" s="9" t="s">
        <v>291</v>
      </c>
      <c r="C22" s="24">
        <v>300000</v>
      </c>
      <c r="D22" s="24">
        <v>300000</v>
      </c>
      <c r="E22" s="24">
        <v>300000</v>
      </c>
    </row>
    <row r="23" spans="1:5" ht="20.25" customHeight="1">
      <c r="A23" s="31" t="s">
        <v>338</v>
      </c>
      <c r="B23" s="71" t="s">
        <v>340</v>
      </c>
      <c r="C23" s="24">
        <f>C24</f>
        <v>1509086.61</v>
      </c>
      <c r="D23" s="24">
        <f>D24</f>
        <v>1009086.6100000001</v>
      </c>
      <c r="E23" s="24">
        <f>E24</f>
        <v>1009086.6100000001</v>
      </c>
    </row>
    <row r="24" spans="1:5" ht="21" customHeight="1">
      <c r="A24" s="31" t="s">
        <v>339</v>
      </c>
      <c r="B24" s="72" t="s">
        <v>341</v>
      </c>
      <c r="C24" s="24">
        <f>SUM('Приложение 6'!G30:G34)</f>
        <v>1509086.61</v>
      </c>
      <c r="D24" s="24">
        <f>SUM('Приложение 7'!G31:G35)</f>
        <v>1009086.6100000001</v>
      </c>
      <c r="E24" s="24">
        <f>SUM('Приложение 7'!H31:H35)</f>
        <v>1009086.6100000001</v>
      </c>
    </row>
    <row r="25" spans="1:5" ht="31.5">
      <c r="A25" s="31" t="s">
        <v>93</v>
      </c>
      <c r="B25" s="9" t="s">
        <v>364</v>
      </c>
      <c r="C25" s="24">
        <f>C27+C26</f>
        <v>3555239</v>
      </c>
      <c r="D25" s="24">
        <f t="shared" ref="D25:E25" si="2">D27+D26</f>
        <v>2422039</v>
      </c>
      <c r="E25" s="24">
        <f t="shared" si="2"/>
        <v>2422039</v>
      </c>
    </row>
    <row r="26" spans="1:5" ht="15.75">
      <c r="A26" s="31" t="s">
        <v>467</v>
      </c>
      <c r="B26" s="9" t="s">
        <v>468</v>
      </c>
      <c r="C26" s="24">
        <v>549239</v>
      </c>
      <c r="D26" s="24">
        <v>286039</v>
      </c>
      <c r="E26" s="24">
        <v>286039</v>
      </c>
    </row>
    <row r="27" spans="1:5" ht="15.75">
      <c r="A27" s="31" t="s">
        <v>94</v>
      </c>
      <c r="B27" s="9" t="s">
        <v>95</v>
      </c>
      <c r="C27" s="24">
        <f>SUM('Приложение 6'!G36:G44)</f>
        <v>3006000</v>
      </c>
      <c r="D27" s="24">
        <f>SUM('Приложение 7'!G37:G45)</f>
        <v>2136000</v>
      </c>
      <c r="E27" s="24">
        <f>SUM('Приложение 7'!H37:H45)</f>
        <v>2136000</v>
      </c>
    </row>
    <row r="28" spans="1:5" ht="15.75">
      <c r="A28" s="31" t="s">
        <v>98</v>
      </c>
      <c r="B28" s="9" t="s">
        <v>97</v>
      </c>
      <c r="C28" s="24">
        <f>C29</f>
        <v>6257160.1899999995</v>
      </c>
      <c r="D28" s="24">
        <f t="shared" ref="D28:E28" si="3">D29</f>
        <v>4187450.3099999996</v>
      </c>
      <c r="E28" s="24">
        <f t="shared" si="3"/>
        <v>2223052.31</v>
      </c>
    </row>
    <row r="29" spans="1:5" ht="15.75">
      <c r="A29" s="31" t="s">
        <v>96</v>
      </c>
      <c r="B29" s="32" t="s">
        <v>99</v>
      </c>
      <c r="C29" s="24">
        <f>SUM('Приложение 6'!G46)</f>
        <v>6257160.1899999995</v>
      </c>
      <c r="D29" s="24">
        <f>SUM('Приложение 7'!G47)</f>
        <v>4187450.3099999996</v>
      </c>
      <c r="E29" s="24">
        <f>'Приложение 7'!H47</f>
        <v>2223052.31</v>
      </c>
    </row>
    <row r="30" spans="1:5" ht="15.75">
      <c r="A30" s="31" t="s">
        <v>110</v>
      </c>
      <c r="B30" s="32" t="s">
        <v>111</v>
      </c>
      <c r="C30" s="24">
        <f>C31</f>
        <v>108000</v>
      </c>
      <c r="D30" s="24">
        <f t="shared" ref="D30:E30" si="4">D31</f>
        <v>108000</v>
      </c>
      <c r="E30" s="24">
        <f t="shared" si="4"/>
        <v>108000</v>
      </c>
    </row>
    <row r="31" spans="1:5" ht="15.75">
      <c r="A31" s="31" t="s">
        <v>112</v>
      </c>
      <c r="B31" s="32" t="s">
        <v>113</v>
      </c>
      <c r="C31" s="24">
        <v>108000</v>
      </c>
      <c r="D31" s="24">
        <v>108000</v>
      </c>
      <c r="E31" s="24">
        <v>108000</v>
      </c>
    </row>
    <row r="32" spans="1:5" ht="15.75">
      <c r="A32" s="31"/>
      <c r="B32" s="32" t="s">
        <v>35</v>
      </c>
      <c r="C32" s="70">
        <f>C12+C18+C20+C23+C25+C28+C30</f>
        <v>16503807.799999999</v>
      </c>
      <c r="D32" s="70">
        <f>D12+D18+D20+D23+D25+D28+D30</f>
        <v>12422427.92</v>
      </c>
      <c r="E32" s="70">
        <f>E12+E18+E20+E23+E25+E28+E30</f>
        <v>10438139.92</v>
      </c>
    </row>
  </sheetData>
  <mergeCells count="11">
    <mergeCell ref="D1:E1"/>
    <mergeCell ref="D2:E2"/>
    <mergeCell ref="C3:E3"/>
    <mergeCell ref="C4:E4"/>
    <mergeCell ref="A10:A11"/>
    <mergeCell ref="A8:E8"/>
    <mergeCell ref="B7:E7"/>
    <mergeCell ref="C5:E5"/>
    <mergeCell ref="C6:E6"/>
    <mergeCell ref="C10:E10"/>
    <mergeCell ref="B10:B11"/>
  </mergeCells>
  <phoneticPr fontId="0" type="noConversion"/>
  <printOptions horizontalCentered="1"/>
  <pageMargins left="0.70866141732283472" right="0.70866141732283472" top="0.47244094488188981" bottom="0.39370078740157483" header="0.31496062992125984" footer="0.31496062992125984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1"/>
  <sheetViews>
    <sheetView topLeftCell="A7" workbookViewId="0">
      <selection activeCell="A7" sqref="A7:D7"/>
    </sheetView>
  </sheetViews>
  <sheetFormatPr defaultRowHeight="15"/>
  <cols>
    <col min="1" max="1" width="67.7109375" customWidth="1"/>
    <col min="2" max="2" width="15.140625" customWidth="1"/>
    <col min="3" max="3" width="11.7109375" customWidth="1"/>
    <col min="4" max="4" width="11.28515625" customWidth="1"/>
  </cols>
  <sheetData>
    <row r="1" spans="1:4" ht="15.75" hidden="1">
      <c r="B1" s="4"/>
      <c r="D1" s="4" t="s">
        <v>144</v>
      </c>
    </row>
    <row r="2" spans="1:4" ht="15.75" hidden="1">
      <c r="B2" s="2"/>
      <c r="D2" s="2" t="s">
        <v>43</v>
      </c>
    </row>
    <row r="3" spans="1:4" ht="15.75" hidden="1">
      <c r="A3" s="127" t="s">
        <v>229</v>
      </c>
      <c r="B3" s="127"/>
      <c r="C3" s="127"/>
      <c r="D3" s="127"/>
    </row>
    <row r="4" spans="1:4" ht="15.75" hidden="1">
      <c r="B4" s="2"/>
      <c r="D4" s="2" t="s">
        <v>38</v>
      </c>
    </row>
    <row r="5" spans="1:4" ht="15.75" hidden="1">
      <c r="B5" s="2"/>
      <c r="D5" s="2" t="s">
        <v>39</v>
      </c>
    </row>
    <row r="6" spans="1:4" ht="15.75" hidden="1">
      <c r="B6" s="127" t="s">
        <v>131</v>
      </c>
      <c r="C6" s="127"/>
      <c r="D6" s="127"/>
    </row>
    <row r="7" spans="1:4" ht="86.25" customHeight="1">
      <c r="A7" s="126" t="s">
        <v>483</v>
      </c>
      <c r="B7" s="126"/>
      <c r="C7" s="126"/>
      <c r="D7" s="126"/>
    </row>
    <row r="8" spans="1:4" ht="47.25" customHeight="1">
      <c r="A8" s="138" t="s">
        <v>444</v>
      </c>
      <c r="B8" s="138"/>
      <c r="C8" s="138"/>
      <c r="D8" s="138"/>
    </row>
    <row r="10" spans="1:4" ht="15.75">
      <c r="A10" s="129" t="s">
        <v>145</v>
      </c>
      <c r="B10" s="131" t="s">
        <v>228</v>
      </c>
      <c r="C10" s="132"/>
      <c r="D10" s="133"/>
    </row>
    <row r="11" spans="1:4" ht="15.75">
      <c r="A11" s="130"/>
      <c r="B11" s="107" t="s">
        <v>407</v>
      </c>
      <c r="C11" s="107" t="s">
        <v>408</v>
      </c>
      <c r="D11" s="107" t="s">
        <v>423</v>
      </c>
    </row>
    <row r="12" spans="1:4" ht="31.5">
      <c r="A12" s="12" t="s">
        <v>146</v>
      </c>
      <c r="B12" s="11">
        <v>0</v>
      </c>
      <c r="C12" s="11">
        <v>0</v>
      </c>
      <c r="D12" s="11">
        <v>0</v>
      </c>
    </row>
    <row r="13" spans="1:4" ht="15.75">
      <c r="A13" s="13" t="s">
        <v>147</v>
      </c>
      <c r="B13" s="11">
        <v>0</v>
      </c>
      <c r="C13" s="11">
        <v>0</v>
      </c>
      <c r="D13" s="11">
        <v>0</v>
      </c>
    </row>
    <row r="14" spans="1:4" ht="15.75">
      <c r="A14" s="13" t="s">
        <v>148</v>
      </c>
      <c r="B14" s="11">
        <v>0</v>
      </c>
      <c r="C14" s="11">
        <v>0</v>
      </c>
      <c r="D14" s="11">
        <v>0</v>
      </c>
    </row>
    <row r="15" spans="1:4" ht="31.5">
      <c r="A15" s="12" t="s">
        <v>152</v>
      </c>
      <c r="B15" s="11">
        <v>0</v>
      </c>
      <c r="C15" s="11">
        <v>0</v>
      </c>
      <c r="D15" s="11">
        <v>0</v>
      </c>
    </row>
    <row r="16" spans="1:4" ht="15.75">
      <c r="A16" s="13" t="s">
        <v>148</v>
      </c>
      <c r="B16" s="11">
        <v>0</v>
      </c>
      <c r="C16" s="11">
        <v>0</v>
      </c>
      <c r="D16" s="11">
        <v>0</v>
      </c>
    </row>
    <row r="17" spans="1:4" ht="15.75">
      <c r="A17" s="12" t="s">
        <v>153</v>
      </c>
      <c r="B17" s="11">
        <v>0</v>
      </c>
      <c r="C17" s="11">
        <v>0</v>
      </c>
      <c r="D17" s="11">
        <v>0</v>
      </c>
    </row>
    <row r="18" spans="1:4" ht="15.75">
      <c r="A18" s="13" t="s">
        <v>147</v>
      </c>
      <c r="B18" s="11">
        <v>0</v>
      </c>
      <c r="C18" s="11">
        <v>0</v>
      </c>
      <c r="D18" s="11">
        <v>0</v>
      </c>
    </row>
    <row r="19" spans="1:4" ht="15.75">
      <c r="A19" s="13" t="s">
        <v>148</v>
      </c>
      <c r="B19" s="11">
        <v>0</v>
      </c>
      <c r="C19" s="11">
        <v>0</v>
      </c>
      <c r="D19" s="11">
        <v>0</v>
      </c>
    </row>
    <row r="20" spans="1:4" ht="31.5">
      <c r="A20" s="12" t="s">
        <v>154</v>
      </c>
      <c r="B20" s="11">
        <v>0</v>
      </c>
      <c r="C20" s="11">
        <v>0</v>
      </c>
      <c r="D20" s="11">
        <v>0</v>
      </c>
    </row>
    <row r="21" spans="1:4" ht="15.75">
      <c r="A21" s="13" t="s">
        <v>159</v>
      </c>
      <c r="B21" s="11">
        <v>0</v>
      </c>
      <c r="C21" s="11">
        <v>0</v>
      </c>
      <c r="D21" s="11">
        <v>0</v>
      </c>
    </row>
  </sheetData>
  <mergeCells count="6">
    <mergeCell ref="A8:D8"/>
    <mergeCell ref="A10:A11"/>
    <mergeCell ref="B10:D10"/>
    <mergeCell ref="A3:D3"/>
    <mergeCell ref="B6:D6"/>
    <mergeCell ref="A7:D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2023-12-22T07:35:43Z</cp:lastPrinted>
  <dcterms:created xsi:type="dcterms:W3CDTF">2016-06-27T10:52:24Z</dcterms:created>
  <dcterms:modified xsi:type="dcterms:W3CDTF">2024-01-29T08:00:33Z</dcterms:modified>
</cp:coreProperties>
</file>