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6" i="3"/>
  <c r="D7"/>
  <c r="B5"/>
  <c r="D20"/>
  <c r="D22" i="2"/>
  <c r="D8"/>
  <c r="E24"/>
  <c r="E26" i="1"/>
  <c r="E20"/>
  <c r="E19"/>
  <c r="C28" i="2"/>
  <c r="C26"/>
  <c r="C22"/>
  <c r="C20"/>
  <c r="C16"/>
  <c r="C14"/>
  <c r="C8"/>
  <c r="C30" s="1"/>
  <c r="C32" i="1"/>
  <c r="C31" s="1"/>
  <c r="C29"/>
  <c r="C27"/>
  <c r="C22"/>
  <c r="C20"/>
  <c r="C16"/>
  <c r="C15" s="1"/>
  <c r="C11"/>
  <c r="C7"/>
  <c r="C6" s="1"/>
  <c r="C43" s="1"/>
  <c r="B25" i="3"/>
  <c r="B23"/>
  <c r="B21"/>
  <c r="B16"/>
  <c r="B14"/>
  <c r="B8"/>
  <c r="B6"/>
  <c r="C25"/>
  <c r="C5" s="1"/>
  <c r="C23"/>
  <c r="C16"/>
  <c r="C14"/>
  <c r="C8"/>
  <c r="C6"/>
  <c r="C21"/>
  <c r="E23" i="2" l="1"/>
  <c r="E21"/>
  <c r="D28"/>
  <c r="E13"/>
  <c r="E30" i="1" l="1"/>
  <c r="D16"/>
  <c r="D32"/>
  <c r="D20"/>
  <c r="D11"/>
  <c r="D7"/>
  <c r="E41"/>
  <c r="E40"/>
  <c r="E39"/>
  <c r="D29"/>
  <c r="E29" s="1"/>
  <c r="D27"/>
  <c r="D16" i="2"/>
  <c r="D14"/>
  <c r="D20"/>
  <c r="E20" s="1"/>
  <c r="D15" i="1" l="1"/>
  <c r="D6"/>
  <c r="E29" i="2" l="1"/>
  <c r="E27"/>
  <c r="D13" i="3"/>
  <c r="E19" i="2"/>
  <c r="E17"/>
  <c r="E16"/>
  <c r="E33" i="1" l="1"/>
  <c r="D31"/>
  <c r="D28" i="3"/>
  <c r="D27"/>
  <c r="D26"/>
  <c r="D19"/>
  <c r="D18"/>
  <c r="D17"/>
  <c r="D15"/>
  <c r="D11"/>
  <c r="D10"/>
  <c r="D9"/>
  <c r="E25" i="2"/>
  <c r="E15"/>
  <c r="E10"/>
  <c r="E9"/>
  <c r="E22"/>
  <c r="E28"/>
  <c r="D26"/>
  <c r="D30" l="1"/>
  <c r="D25" i="3"/>
  <c r="D16"/>
  <c r="D14"/>
  <c r="D8"/>
  <c r="E26" i="2"/>
  <c r="E14"/>
  <c r="E8"/>
  <c r="E42" i="1"/>
  <c r="E37"/>
  <c r="E35"/>
  <c r="E18"/>
  <c r="E14"/>
  <c r="E13"/>
  <c r="E12"/>
  <c r="E10"/>
  <c r="E9"/>
  <c r="E8"/>
  <c r="D5" i="3" l="1"/>
  <c r="E30" i="2"/>
  <c r="E32" i="1"/>
  <c r="E16"/>
  <c r="E11"/>
  <c r="E31"/>
  <c r="E7"/>
  <c r="D43" l="1"/>
  <c r="E15"/>
  <c r="E6"/>
  <c r="E24"/>
  <c r="E23"/>
  <c r="D22"/>
  <c r="E22" s="1"/>
  <c r="E43" l="1"/>
</calcChain>
</file>

<file path=xl/sharedStrings.xml><?xml version="1.0" encoding="utf-8"?>
<sst xmlns="http://schemas.openxmlformats.org/spreadsheetml/2006/main" count="167" uniqueCount="144">
  <si>
    <t>(рубли)</t>
  </si>
  <si>
    <t>Коды бюджетной классификации Российской Федерации</t>
  </si>
  <si>
    <t>Наименование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</si>
  <si>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</si>
  <si>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</si>
  <si>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</si>
  <si>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</si>
  <si>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</si>
  <si>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</si>
  <si>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</si>
  <si>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</si>
  <si>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106 00000 00 0000 000</t>
  </si>
  <si>
    <t>Налоги на имущество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</si>
  <si>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</si>
  <si>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</si>
  <si>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</si>
  <si>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</si>
  <si>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106 06043 10 0000 110 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</si>
  <si>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</si>
  <si>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</si>
  <si>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</si>
  <si>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</si>
  <si>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</si>
  <si>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</si>
  <si>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</si>
  <si>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113 00000 00 0000 000</t>
  </si>
  <si>
    <t>Доходы от оказания платных услуг и компенсации затрат государства</t>
  </si>
  <si>
    <t>114 00000 00 0000 000</t>
  </si>
  <si>
    <t>Доходы от продажи материальных и нематериальных активов</t>
  </si>
  <si>
    <t>114 02053 10 0000 410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</si>
  <si>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</si>
  <si>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</si>
  <si>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</si>
  <si>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117 05050 10 0000 180</t>
  </si>
  <si>
    <t>Прочие неналоговые доходы бюджетов сельских поселений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</si>
  <si>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</si>
  <si>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</si>
  <si>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</si>
  <si>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</si>
  <si>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202 15001 10 0000 151</t>
  </si>
  <si>
    <t>Дотации бюджетам сельских поселений на выравнивание бюджетной обеспеченности</t>
  </si>
  <si>
    <t>202 29999 10 0000 151</t>
  </si>
  <si>
    <t>Прочие субсидии бюджетам сельских поселений</t>
  </si>
  <si>
    <t>202 03007 10 0000 151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</si>
  <si>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</si>
  <si>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202 35118 10 0000 151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</si>
  <si>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</si>
  <si>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202 03024 10 0000 151</t>
  </si>
  <si>
    <t>Субвенции бюджетам поселений на выполнение передаваемых полномочий субъектов Российской Федерации</t>
  </si>
  <si>
    <t>202 40014 10 0000 151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</si>
  <si>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</si>
  <si>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</si>
  <si>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НАЛОГОВЫЕ ДОХОДЫ</t>
  </si>
  <si>
    <t>НЕНАЛОГОВЫЕ ДОХОДЫ</t>
  </si>
  <si>
    <t>113 01995 10 0000 130</t>
  </si>
  <si>
    <t>Прочие доходы от оказания платных услуг (работ) получателями средств бюджетов сельских поселений</t>
  </si>
  <si>
    <t>113 02065 10 0000 130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</si>
  <si>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</si>
  <si>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202 15002 10 0000 151</t>
  </si>
  <si>
    <t>Дотации бюджетам сельских поселений на поддержку мер по обеспечению сбалансированности бюджетов</t>
  </si>
  <si>
    <t>Раздел, подраздел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</si>
  <si>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</si>
  <si>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</si>
  <si>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</si>
  <si>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</si>
  <si>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</si>
  <si>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</si>
  <si>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</si>
  <si>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</si>
  <si>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</si>
  <si>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</si>
  <si>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</si>
  <si>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</si>
  <si>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</si>
  <si>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</si>
  <si>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</si>
  <si>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</si>
  <si>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</si>
  <si>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</si>
  <si>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</si>
  <si>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</si>
  <si>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</si>
  <si>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Культура, кинематография и средства массовой информации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</si>
  <si>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</si>
  <si>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</si>
  <si>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</si>
  <si>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</si>
  <si>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</si>
  <si>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</si>
  <si>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Всего расходов</t>
  </si>
  <si>
    <t>Наименование муниципальной программы</t>
  </si>
  <si>
    <t>ВСЕГО расходов по муниципальным программам</t>
  </si>
  <si>
    <t>Муниципальная программа Новогоркинского сельского поселения «Совершенствование муниципального управления Новогоркинского сельского поселения»</t>
  </si>
  <si>
    <t xml:space="preserve">Подпрограмма «Обеспечение деятельности органов местного самоуправления Новогоркинского сельского поселения» </t>
  </si>
  <si>
    <t>Подпраграмма "Информационно-программное обеспечение и организация бюджетного процесса"</t>
  </si>
  <si>
    <t>Подпрограмма "Иные мероприятия в области муниципального управления"</t>
  </si>
  <si>
    <t>Подпрограмма "Развитие муниципальной службы"</t>
  </si>
  <si>
    <t>Подпрограмма "Муниципальное пенсионное обеспечение в Новогоркинском сельском поселении"</t>
  </si>
  <si>
    <t>Основное мероприятие "Повышение уровня пожарной безопасности населенных пунктов и объектов, находящихся на территории Новогоркинского сельского поселения"</t>
  </si>
  <si>
    <t>Муниципальная программа Новогоркинского сельского поселения «Развитие культуры в Новогоркинском сельском поселении»</t>
  </si>
  <si>
    <t xml:space="preserve">Подпрограмма «Организация деятельности клубных формирований и формирований самодеятельного народного творчества» </t>
  </si>
  <si>
    <t>Подпрограмма "Участие в организации официальных спортивных мероприятий"</t>
  </si>
  <si>
    <t>Подпрограмма " Библиотечное, библиографическое и информационное обслуживание пользователей библиотек"</t>
  </si>
  <si>
    <t>Муниципальная программа Новогоркинского сельского поселения « Благоустройство территории Новогоркинского сельского поселения на 2018-2020 годы»</t>
  </si>
  <si>
    <t>Подпрограмма «Организация освещения населенных пунктов»</t>
  </si>
  <si>
    <t>Подпрограмма «Озеленение»</t>
  </si>
  <si>
    <t>Подпрограмма «Благоустройство населенных пунктов Новогоркинского сельского поселения»</t>
  </si>
  <si>
    <t>Муниципальная программа Новогоркинского сельского поселения «Обеспечение пожарной безопасности на территории Новогоркинского сельского поселения»</t>
  </si>
  <si>
    <t>0314</t>
  </si>
  <si>
    <t>Другие вопросы в области национальной безопасности и правоохранительной деятельности</t>
  </si>
  <si>
    <r>
      <t xml:space="preserve">Муниципальная программа Новогоркинского сельского поселения </t>
    </r>
    <r>
      <rPr>
        <b/>
        <sz val="12"/>
        <color indexed="8"/>
        <rFont val="Calibri"/>
        <family val="2"/>
        <charset val="204"/>
      </rPr>
      <t>"</t>
    </r>
    <r>
      <rPr>
        <b/>
        <sz val="12"/>
        <color indexed="8"/>
        <rFont val="Times New Roman"/>
        <family val="1"/>
        <charset val="204"/>
      </rPr>
      <t>Управление и распоряжение муниципальным имуществом Новогоркинского сельского поселения на 2019-2021 годы</t>
    </r>
    <r>
      <rPr>
        <b/>
        <sz val="12"/>
        <color indexed="8"/>
        <rFont val="Calibri"/>
        <family val="2"/>
        <charset val="204"/>
      </rPr>
      <t>"</t>
    </r>
  </si>
  <si>
    <t>-</t>
  </si>
  <si>
    <t>Основное мероприятие "Эффективное управление муниципальным имуществом Новогоркинского сельского поселения"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</si>
  <si>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</si>
  <si>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</si>
  <si>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0400</t>
  </si>
  <si>
    <t>Национальная экономика</t>
  </si>
  <si>
    <t>0409</t>
  </si>
  <si>
    <t>Дорожное хозяйство (дорожные фонды)</t>
  </si>
  <si>
    <t>0501</t>
  </si>
  <si>
    <t>Жилищное хозяйство</t>
  </si>
  <si>
    <t>114 01050 10 0000 410</t>
  </si>
  <si>
    <t>Доходы от продажи квартир, находящихся в собственности сельских поселений</t>
  </si>
  <si>
    <t>117 00000 00 0000 000</t>
  </si>
  <si>
    <t xml:space="preserve">Прочие неналоговые доходы </t>
  </si>
  <si>
    <t>Исполнено за               3 квартал                     2020 года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</si>
  <si>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</si>
  <si>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</si>
  <si>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0107</t>
  </si>
  <si>
    <t>Обеспечение проведения выборов и референдумов</t>
  </si>
  <si>
    <t>Подпрограмма "Энергосбережение и повышение энергетической эффективности муниципального казенного учреждения "Новогоркинское социально-культурное объединение"</t>
  </si>
  <si>
    <t>Муниципальная программа "Улучшение условий и охраны труда в Новогоркинском сельском поселении на 2020 год и плановый период 2021 и 2022 годы</t>
  </si>
  <si>
    <t>Подпрограмма "Создание здоровых и безопасных условий труда работников"</t>
  </si>
  <si>
    <t>Муниципальная программа "Энергосбережение и повышение энергетической эффективности администрации Новогоркинского сельского поселения на 2020-2022 годы"</t>
  </si>
  <si>
    <t>Подпрограмма "Энергосбережение и повышение энергетической эффективности в муниципальных учреждениях"</t>
  </si>
  <si>
    <t>Аналитические данные о расходах бюджета Новогоркинского сельского поселения по муниципальным программам за 3 квартал 2021 года в сравнении с 3 кварталом 2020 года</t>
  </si>
  <si>
    <t>Исполнено за               3 квартал                     2021 года</t>
  </si>
  <si>
    <t>Темп роста/снижения  к 3 кварталу                   2020 года, %</t>
  </si>
  <si>
    <t xml:space="preserve">Аналитические данные о поступлении доходов Новогоркинского сельского поселения                                                                                                                                             за 3 квартал 2021 года в сравнении с 3 кварталом 2020 года </t>
  </si>
  <si>
    <t>Темп роста/снижения к 3 кварталу 2020 года, %</t>
  </si>
  <si>
    <t xml:space="preserve">Аналитические данные о расходах бюджета Новогоркинского сельского поселения по разделам и подразделам классификации расходов бюджетов за 3 квартал 2021 года в сравнении с 3 кварталом 2020 года </t>
  </si>
  <si>
    <t>--</t>
  </si>
  <si>
    <t>0502</t>
  </si>
  <si>
    <t>Коммунальное хозяйство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</si>
</sst>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indexed="64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4" tint="0.7999816888943144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30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wrapText="1" indent="1"/>
    </xf>
    <xf numFmtId="4" fontId="3" fillId="0" borderId="3" xfId="1" applyNumberFormat="1" applyFont="1" applyBorder="1" applyAlignment="1">
      <alignment horizontal="center" vertical="center"/>
    </xf>
    <xf numFmtId="164" fontId="3" fillId="0" borderId="3" xfId="2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 indent="1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164" fontId="3" fillId="0" borderId="2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164" fontId="4" fillId="4" borderId="2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164" fontId="3" fillId="4" borderId="2" xfId="2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0" borderId="8" xfId="0" applyBorder="1"/>
    <xf numFmtId="0" fontId="0" fillId="5" borderId="10" xfId="0" applyFill="1" applyBorder="1"/>
    <xf numFmtId="164" fontId="2" fillId="5" borderId="10" xfId="0" applyNumberFormat="1" applyFont="1" applyFill="1" applyBorder="1" applyAlignment="1">
      <alignment horizontal="center" vertical="center"/>
    </xf>
    <xf numFmtId="4" fontId="9" fillId="5" borderId="12" xfId="0" applyNumberFormat="1" applyFont="1" applyFill="1" applyBorder="1" applyAlignment="1">
      <alignment horizontal="center" vertical="center"/>
    </xf>
    <xf numFmtId="4" fontId="9" fillId="5" borderId="12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top" wrapText="1"/>
    </xf>
    <xf numFmtId="4" fontId="9" fillId="5" borderId="13" xfId="0" applyNumberFormat="1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vertical="top" wrapText="1"/>
    </xf>
    <xf numFmtId="0" fontId="9" fillId="5" borderId="15" xfId="0" applyFont="1" applyFill="1" applyBorder="1" applyAlignment="1">
      <alignment vertical="top" wrapText="1"/>
    </xf>
    <xf numFmtId="4" fontId="9" fillId="5" borderId="16" xfId="0" applyNumberFormat="1" applyFont="1" applyFill="1" applyBorder="1" applyAlignment="1">
      <alignment horizontal="center" vertical="center" wrapText="1"/>
    </xf>
    <xf numFmtId="4" fontId="9" fillId="5" borderId="17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4" fontId="9" fillId="5" borderId="18" xfId="0" applyNumberFormat="1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vertical="top" wrapText="1"/>
    </xf>
    <xf numFmtId="0" fontId="9" fillId="5" borderId="12" xfId="0" applyFont="1" applyFill="1" applyBorder="1" applyAlignment="1">
      <alignment vertical="top" wrapText="1"/>
    </xf>
    <xf numFmtId="4" fontId="9" fillId="5" borderId="20" xfId="0" applyNumberFormat="1" applyFont="1" applyFill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center" vertical="center"/>
    </xf>
    <xf numFmtId="4" fontId="9" fillId="5" borderId="17" xfId="0" applyNumberFormat="1" applyFont="1" applyFill="1" applyBorder="1" applyAlignment="1">
      <alignment horizontal="center" vertical="center"/>
    </xf>
    <xf numFmtId="164" fontId="2" fillId="5" borderId="17" xfId="0" applyNumberFormat="1" applyFont="1" applyFill="1" applyBorder="1" applyAlignment="1">
      <alignment horizontal="center" vertical="center"/>
    </xf>
    <xf numFmtId="0" fontId="0" fillId="0" borderId="12" xfId="0" applyBorder="1"/>
    <xf numFmtId="4" fontId="9" fillId="5" borderId="22" xfId="0" applyNumberFormat="1" applyFont="1" applyFill="1" applyBorder="1" applyAlignment="1">
      <alignment horizontal="center" vertical="center" wrapText="1"/>
    </xf>
    <xf numFmtId="164" fontId="2" fillId="5" borderId="23" xfId="0" applyNumberFormat="1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vertical="top" wrapText="1"/>
    </xf>
    <xf numFmtId="0" fontId="9" fillId="5" borderId="25" xfId="0" applyFont="1" applyFill="1" applyBorder="1" applyAlignment="1">
      <alignment vertical="top" wrapText="1"/>
    </xf>
    <xf numFmtId="164" fontId="2" fillId="5" borderId="26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vertical="top" wrapText="1"/>
    </xf>
    <xf numFmtId="4" fontId="9" fillId="5" borderId="27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vertical="top" wrapText="1"/>
    </xf>
    <xf numFmtId="4" fontId="9" fillId="5" borderId="8" xfId="0" applyNumberFormat="1" applyFont="1" applyFill="1" applyBorder="1" applyAlignment="1">
      <alignment horizontal="center" vertical="center" wrapText="1"/>
    </xf>
    <xf numFmtId="4" fontId="10" fillId="5" borderId="1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/>
    </xf>
    <xf numFmtId="4" fontId="10" fillId="5" borderId="12" xfId="0" applyNumberFormat="1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vertical="top" wrapText="1"/>
    </xf>
    <xf numFmtId="4" fontId="9" fillId="5" borderId="26" xfId="0" applyNumberFormat="1" applyFont="1" applyFill="1" applyBorder="1" applyAlignment="1">
      <alignment horizontal="center" vertical="center" wrapText="1"/>
    </xf>
    <xf numFmtId="4" fontId="9" fillId="5" borderId="10" xfId="0" applyNumberFormat="1" applyFont="1" applyFill="1" applyBorder="1" applyAlignment="1">
      <alignment horizontal="center" vertical="center" wrapText="1"/>
    </xf>
    <xf numFmtId="4" fontId="9" fillId="5" borderId="28" xfId="0" applyNumberFormat="1" applyFont="1" applyFill="1" applyBorder="1" applyAlignment="1">
      <alignment horizontal="center" vertical="center" wrapText="1"/>
    </xf>
    <xf numFmtId="164" fontId="2" fillId="5" borderId="28" xfId="0" applyNumberFormat="1" applyFont="1" applyFill="1" applyBorder="1" applyAlignment="1">
      <alignment horizontal="center" vertical="center"/>
    </xf>
    <xf numFmtId="4" fontId="9" fillId="5" borderId="21" xfId="0" applyNumberFormat="1" applyFont="1" applyFill="1" applyBorder="1" applyAlignment="1">
      <alignment horizontal="center" vertical="center" wrapText="1"/>
    </xf>
    <xf numFmtId="164" fontId="2" fillId="5" borderId="29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vertical="top" wrapText="1"/>
    </xf>
    <xf numFmtId="4" fontId="10" fillId="5" borderId="16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vertical="top" wrapText="1"/>
    </xf>
    <xf numFmtId="4" fontId="10" fillId="5" borderId="8" xfId="0" applyNumberFormat="1" applyFont="1" applyFill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4" fontId="8" fillId="7" borderId="2" xfId="0" applyNumberFormat="1" applyFont="1" applyFill="1" applyBorder="1" applyAlignment="1">
      <alignment horizontal="center" vertical="center" wrapText="1"/>
    </xf>
    <xf numFmtId="10" fontId="8" fillId="7" borderId="2" xfId="0" applyNumberFormat="1" applyFont="1" applyFill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center" vertical="center"/>
    </xf>
    <xf numFmtId="164" fontId="2" fillId="9" borderId="2" xfId="0" applyNumberFormat="1" applyFont="1" applyFill="1" applyBorder="1" applyAlignment="1">
      <alignment horizontal="center" vertical="center"/>
    </xf>
    <xf numFmtId="4" fontId="9" fillId="8" borderId="2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wrapText="1"/>
    </xf>
    <xf numFmtId="4" fontId="9" fillId="9" borderId="2" xfId="0" applyNumberFormat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top" wrapText="1"/>
    </xf>
    <xf numFmtId="4" fontId="10" fillId="8" borderId="2" xfId="0" applyNumberFormat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vertical="top" wrapText="1"/>
    </xf>
    <xf numFmtId="0" fontId="9" fillId="9" borderId="3" xfId="0" applyFont="1" applyFill="1" applyBorder="1" applyAlignment="1">
      <alignment vertical="top" wrapText="1"/>
    </xf>
    <xf numFmtId="0" fontId="10" fillId="8" borderId="2" xfId="3" applyFont="1" applyFill="1" applyBorder="1" applyAlignment="1">
      <alignment vertical="top" wrapText="1"/>
    </xf>
    <xf numFmtId="0" fontId="9" fillId="9" borderId="2" xfId="3" applyFont="1" applyFill="1" applyBorder="1" applyAlignment="1">
      <alignment vertical="top" wrapText="1"/>
    </xf>
    <xf numFmtId="0" fontId="10" fillId="8" borderId="2" xfId="0" applyFont="1" applyFill="1" applyBorder="1" applyAlignment="1">
      <alignment wrapText="1"/>
    </xf>
    <xf numFmtId="0" fontId="8" fillId="8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4" fontId="13" fillId="8" borderId="2" xfId="0" applyNumberFormat="1" applyFont="1" applyFill="1" applyBorder="1" applyAlignment="1">
      <alignment horizontal="center" vertical="center" wrapText="1"/>
    </xf>
    <xf numFmtId="4" fontId="13" fillId="9" borderId="2" xfId="0" applyNumberFormat="1" applyFont="1" applyFill="1" applyBorder="1" applyAlignment="1">
      <alignment horizontal="center" vertical="center" wrapText="1"/>
    </xf>
    <xf numFmtId="164" fontId="3" fillId="5" borderId="2" xfId="2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4" fontId="3" fillId="5" borderId="2" xfId="0" applyNumberFormat="1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wrapText="1"/>
    </xf>
    <xf numFmtId="4" fontId="2" fillId="8" borderId="6" xfId="0" applyNumberFormat="1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wrapText="1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9" fontId="0" fillId="6" borderId="3" xfId="2" applyFont="1" applyFill="1" applyBorder="1" applyAlignment="1">
      <alignment horizontal="center" wrapText="1"/>
    </xf>
    <xf numFmtId="9" fontId="0" fillId="6" borderId="7" xfId="2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4" fontId="3" fillId="0" borderId="2" xfId="2" quotePrefix="1" applyNumberFormat="1" applyFont="1" applyBorder="1" applyAlignment="1">
      <alignment horizontal="center" vertical="center"/>
    </xf>
  </cellXfs>
  <cellStyles count="4">
    <cellStyle name="Обычный" xfId="0" builtinId="0"/>
    <cellStyle name="Обычный_ПРИЛ.№4" xfId="3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colors>
    <mruColors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opLeftCell="A29" workbookViewId="0">
      <selection activeCell="F21" sqref="F21"/>
    </sheetView>
  </sheetViews>
  <sheetFormatPr defaultRowHeight="15"/>
  <cols>
    <col min="1" max="1" width="20.85546875" customWidth="1"/>
    <col min="2" max="2" width="55.140625" customWidth="1"/>
    <col min="3" max="4" width="16.140625" customWidth="1"/>
    <col min="5" max="5" width="14.85546875" customWidth="1"/>
  </cols>
  <sheetData>
    <row r="1" spans="1:5">
      <c r="A1" s="112" t="s">
        <v>138</v>
      </c>
      <c r="B1" s="112"/>
      <c r="C1" s="112"/>
      <c r="D1" s="112"/>
      <c r="E1" s="112"/>
    </row>
    <row r="2" spans="1:5" ht="29.25" customHeight="1">
      <c r="A2" s="112"/>
      <c r="B2" s="112"/>
      <c r="C2" s="112"/>
      <c r="D2" s="112"/>
      <c r="E2" s="112"/>
    </row>
    <row r="3" spans="1:5" ht="15.75">
      <c r="B3" s="1"/>
      <c r="D3" s="111" t="s">
        <v>0</v>
      </c>
      <c r="E3" s="111"/>
    </row>
    <row r="4" spans="1:5" ht="150.75" customHeight="1">
      <c r="A4" s="22" t="s">
        <v>1</v>
      </c>
      <c r="B4" s="22" t="s">
        <v>2</v>
      </c>
      <c r="C4" s="22" t="s">
        <v>125</v>
      </c>
      <c r="D4" s="22" t="s">
        <v>136</v>
      </c>
      <c r="E4" s="22" t="s">
        <v>139</v>
      </c>
    </row>
    <row r="5" spans="1: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>
      <c r="A6" s="113" t="s">
        <v>52</v>
      </c>
      <c r="B6" s="114"/>
      <c r="C6" s="27">
        <f>C7+C11</f>
        <v>554125.56000000006</v>
      </c>
      <c r="D6" s="27">
        <f>D7+D11</f>
        <v>592377.60999999987</v>
      </c>
      <c r="E6" s="28">
        <f t="shared" ref="E6:E16" si="0">D6/C6</f>
        <v>1.0690313762101136</v>
      </c>
    </row>
    <row r="7" spans="1:5">
      <c r="A7" s="3" t="s">
        <v>3</v>
      </c>
      <c r="B7" s="4" t="s">
        <v>4</v>
      </c>
      <c r="C7" s="5">
        <f>C8+C9+C10</f>
        <v>218043.74</v>
      </c>
      <c r="D7" s="5">
        <f>D8+D9+D10</f>
        <v>182596.44</v>
      </c>
      <c r="E7" s="6">
        <f t="shared" si="0"/>
        <v>0.83743032475961021</v>
      </c>
    </row>
    <row r="8" spans="1:5" ht="71.25" customHeight="1">
      <c r="A8" s="23" t="s">
        <v>5</v>
      </c>
      <c r="B8" s="7" t="s">
        <v>6</v>
      </c>
      <c r="C8" s="8">
        <v>215103.99</v>
      </c>
      <c r="D8" s="8">
        <v>171529.82</v>
      </c>
      <c r="E8" s="9">
        <f t="shared" si="0"/>
        <v>0.79742742103482145</v>
      </c>
    </row>
    <row r="9" spans="1:5" ht="99" customHeight="1">
      <c r="A9" s="24" t="s">
        <v>7</v>
      </c>
      <c r="B9" s="10" t="s">
        <v>8</v>
      </c>
      <c r="C9" s="12">
        <v>1508.14</v>
      </c>
      <c r="D9" s="12">
        <v>0</v>
      </c>
      <c r="E9" s="13">
        <f t="shared" si="0"/>
        <v>0</v>
      </c>
    </row>
    <row r="10" spans="1:5" ht="56.25" customHeight="1">
      <c r="A10" s="24" t="s">
        <v>9</v>
      </c>
      <c r="B10" s="10" t="s">
        <v>10</v>
      </c>
      <c r="C10" s="12">
        <v>1431.61</v>
      </c>
      <c r="D10" s="12">
        <v>11066.62</v>
      </c>
      <c r="E10" s="13">
        <f t="shared" si="0"/>
        <v>7.7301918818672695</v>
      </c>
    </row>
    <row r="11" spans="1:5">
      <c r="A11" s="14" t="s">
        <v>11</v>
      </c>
      <c r="B11" s="15" t="s">
        <v>12</v>
      </c>
      <c r="C11" s="5">
        <f>C12+C13+C14</f>
        <v>336081.82</v>
      </c>
      <c r="D11" s="5">
        <f>D12+D13+D14</f>
        <v>409781.16999999993</v>
      </c>
      <c r="E11" s="6">
        <f t="shared" si="0"/>
        <v>1.219289903869242</v>
      </c>
    </row>
    <row r="12" spans="1:5" ht="54.75" customHeight="1">
      <c r="A12" s="14" t="s">
        <v>13</v>
      </c>
      <c r="B12" s="16" t="s">
        <v>14</v>
      </c>
      <c r="C12" s="12">
        <v>36423.29</v>
      </c>
      <c r="D12" s="12">
        <v>174400.3</v>
      </c>
      <c r="E12" s="13">
        <f t="shared" si="0"/>
        <v>4.7881534040444995</v>
      </c>
    </row>
    <row r="13" spans="1:5" ht="30" customHeight="1">
      <c r="A13" s="14" t="s">
        <v>15</v>
      </c>
      <c r="B13" s="16" t="s">
        <v>16</v>
      </c>
      <c r="C13" s="12">
        <v>175724.52</v>
      </c>
      <c r="D13" s="12">
        <v>109602.9</v>
      </c>
      <c r="E13" s="13">
        <f t="shared" si="0"/>
        <v>0.62372001357579465</v>
      </c>
    </row>
    <row r="14" spans="1:5" ht="34.5" customHeight="1">
      <c r="A14" s="14" t="s">
        <v>17</v>
      </c>
      <c r="B14" s="16" t="s">
        <v>18</v>
      </c>
      <c r="C14" s="12">
        <v>123934.01</v>
      </c>
      <c r="D14" s="12">
        <v>125777.97</v>
      </c>
      <c r="E14" s="13">
        <f t="shared" si="0"/>
        <v>1.0148785631966561</v>
      </c>
    </row>
    <row r="15" spans="1:5" ht="25.5" customHeight="1">
      <c r="A15" s="115" t="s">
        <v>53</v>
      </c>
      <c r="B15" s="116"/>
      <c r="C15" s="27">
        <f>C16+C20+C27+C29</f>
        <v>211955.47</v>
      </c>
      <c r="D15" s="27">
        <f>D16+D20+D27+D29</f>
        <v>232309.49</v>
      </c>
      <c r="E15" s="28">
        <f t="shared" si="0"/>
        <v>1.096029699068394</v>
      </c>
    </row>
    <row r="16" spans="1:5" ht="39.75" customHeight="1">
      <c r="A16" s="14" t="s">
        <v>19</v>
      </c>
      <c r="B16" s="15" t="s">
        <v>20</v>
      </c>
      <c r="C16" s="5">
        <f>C18+C19</f>
        <v>157248.63</v>
      </c>
      <c r="D16" s="5">
        <f>D18+D19</f>
        <v>126689.48999999999</v>
      </c>
      <c r="E16" s="6">
        <f t="shared" si="0"/>
        <v>0.80566355331680783</v>
      </c>
    </row>
    <row r="17" spans="1:5" ht="75.75" hidden="1" customHeight="1">
      <c r="A17" s="14" t="s">
        <v>21</v>
      </c>
      <c r="B17" s="16" t="s">
        <v>22</v>
      </c>
      <c r="C17" s="12">
        <v>0</v>
      </c>
      <c r="D17" s="12">
        <v>0</v>
      </c>
      <c r="E17" s="13"/>
    </row>
    <row r="18" spans="1:5" ht="84" customHeight="1">
      <c r="A18" s="14" t="s">
        <v>23</v>
      </c>
      <c r="B18" s="16" t="s">
        <v>24</v>
      </c>
      <c r="C18" s="12">
        <v>135248.63</v>
      </c>
      <c r="D18" s="12">
        <v>105407.01</v>
      </c>
      <c r="E18" s="13">
        <f t="shared" ref="E18:E24" si="1">D18/C18</f>
        <v>0.77935732140133318</v>
      </c>
    </row>
    <row r="19" spans="1:5" ht="84" customHeight="1">
      <c r="A19" s="14" t="s">
        <v>126</v>
      </c>
      <c r="B19" s="16" t="s">
        <v>127</v>
      </c>
      <c r="C19" s="12">
        <v>22000</v>
      </c>
      <c r="D19" s="12">
        <v>21282.48</v>
      </c>
      <c r="E19" s="13">
        <f t="shared" si="1"/>
        <v>0.96738545454545455</v>
      </c>
    </row>
    <row r="20" spans="1:5" ht="48" customHeight="1">
      <c r="A20" s="14" t="s">
        <v>25</v>
      </c>
      <c r="B20" s="15" t="s">
        <v>26</v>
      </c>
      <c r="C20" s="5">
        <f>C21+C26</f>
        <v>17162.84</v>
      </c>
      <c r="D20" s="5">
        <f>D21+D26</f>
        <v>0</v>
      </c>
      <c r="E20" s="6">
        <f>D20/C20</f>
        <v>0</v>
      </c>
    </row>
    <row r="21" spans="1:5" ht="48" customHeight="1">
      <c r="A21" s="14" t="s">
        <v>54</v>
      </c>
      <c r="B21" s="17" t="s">
        <v>55</v>
      </c>
      <c r="C21" s="12">
        <v>0</v>
      </c>
      <c r="D21" s="12">
        <v>0</v>
      </c>
      <c r="E21" s="129" t="s">
        <v>141</v>
      </c>
    </row>
    <row r="22" spans="1:5" ht="48.75" hidden="1" customHeight="1">
      <c r="A22" s="14" t="s">
        <v>27</v>
      </c>
      <c r="B22" s="15" t="s">
        <v>28</v>
      </c>
      <c r="C22" s="5">
        <f>C24+C23</f>
        <v>0</v>
      </c>
      <c r="D22" s="5">
        <f>D24+D23</f>
        <v>0</v>
      </c>
      <c r="E22" s="13" t="e">
        <f t="shared" si="1"/>
        <v>#DIV/0!</v>
      </c>
    </row>
    <row r="23" spans="1:5" ht="81" hidden="1" customHeight="1">
      <c r="A23" s="14" t="s">
        <v>29</v>
      </c>
      <c r="B23" s="16" t="s">
        <v>30</v>
      </c>
      <c r="C23" s="11"/>
      <c r="D23" s="11"/>
      <c r="E23" s="13" t="e">
        <f t="shared" si="1"/>
        <v>#DIV/0!</v>
      </c>
    </row>
    <row r="24" spans="1:5" ht="48.75" hidden="1" customHeight="1">
      <c r="A24" s="14" t="s">
        <v>31</v>
      </c>
      <c r="B24" s="18" t="s">
        <v>32</v>
      </c>
      <c r="C24" s="12"/>
      <c r="D24" s="12"/>
      <c r="E24" s="13" t="e">
        <f t="shared" si="1"/>
        <v>#DIV/0!</v>
      </c>
    </row>
    <row r="25" spans="1:5" ht="36" hidden="1" customHeight="1">
      <c r="A25" s="14" t="s">
        <v>33</v>
      </c>
      <c r="B25" s="19" t="s">
        <v>34</v>
      </c>
      <c r="C25" s="20">
        <v>0</v>
      </c>
      <c r="D25" s="20">
        <v>0</v>
      </c>
      <c r="E25" s="13"/>
    </row>
    <row r="26" spans="1:5" ht="37.5" customHeight="1">
      <c r="A26" s="14" t="s">
        <v>56</v>
      </c>
      <c r="B26" s="17" t="s">
        <v>57</v>
      </c>
      <c r="C26" s="12">
        <v>17162.84</v>
      </c>
      <c r="D26" s="12">
        <v>0</v>
      </c>
      <c r="E26" s="6">
        <f t="shared" ref="E26:E35" si="2">D26/C26</f>
        <v>0</v>
      </c>
    </row>
    <row r="27" spans="1:5" ht="31.5" customHeight="1">
      <c r="A27" s="14" t="s">
        <v>27</v>
      </c>
      <c r="B27" s="19" t="s">
        <v>28</v>
      </c>
      <c r="C27" s="20">
        <f>C28</f>
        <v>0</v>
      </c>
      <c r="D27" s="20">
        <f>D28</f>
        <v>89620</v>
      </c>
      <c r="E27" s="6" t="s">
        <v>111</v>
      </c>
    </row>
    <row r="28" spans="1:5" ht="47.25" customHeight="1">
      <c r="A28" s="14" t="s">
        <v>121</v>
      </c>
      <c r="B28" s="17" t="s">
        <v>122</v>
      </c>
      <c r="C28" s="12">
        <v>0</v>
      </c>
      <c r="D28" s="12">
        <v>89620</v>
      </c>
      <c r="E28" s="6" t="s">
        <v>111</v>
      </c>
    </row>
    <row r="29" spans="1:5" ht="36" customHeight="1">
      <c r="A29" s="14" t="s">
        <v>123</v>
      </c>
      <c r="B29" s="19" t="s">
        <v>124</v>
      </c>
      <c r="C29" s="20">
        <f>C30</f>
        <v>37544</v>
      </c>
      <c r="D29" s="20">
        <f>D30</f>
        <v>16000</v>
      </c>
      <c r="E29" s="6">
        <f t="shared" si="2"/>
        <v>0.42616663115278075</v>
      </c>
    </row>
    <row r="30" spans="1:5" ht="36" customHeight="1">
      <c r="A30" s="14" t="s">
        <v>33</v>
      </c>
      <c r="B30" s="17" t="s">
        <v>34</v>
      </c>
      <c r="C30" s="12">
        <v>37544</v>
      </c>
      <c r="D30" s="12">
        <v>16000</v>
      </c>
      <c r="E30" s="13">
        <f t="shared" si="2"/>
        <v>0.42616663115278075</v>
      </c>
    </row>
    <row r="31" spans="1:5">
      <c r="A31" s="25" t="s">
        <v>35</v>
      </c>
      <c r="B31" s="26" t="s">
        <v>36</v>
      </c>
      <c r="C31" s="27">
        <f>C32</f>
        <v>9892203</v>
      </c>
      <c r="D31" s="27">
        <f>D32</f>
        <v>10799222.01</v>
      </c>
      <c r="E31" s="28">
        <f t="shared" si="2"/>
        <v>1.0916902948716276</v>
      </c>
    </row>
    <row r="32" spans="1:5" ht="48" customHeight="1">
      <c r="A32" s="14" t="s">
        <v>37</v>
      </c>
      <c r="B32" s="16" t="s">
        <v>38</v>
      </c>
      <c r="C32" s="5">
        <f>C33+C39+C40+C41+C42</f>
        <v>9892203</v>
      </c>
      <c r="D32" s="5">
        <f>D33+D39+D40+D41+D42</f>
        <v>10799222.01</v>
      </c>
      <c r="E32" s="6">
        <f t="shared" si="2"/>
        <v>1.0916902948716276</v>
      </c>
    </row>
    <row r="33" spans="1:5" ht="56.25" customHeight="1">
      <c r="A33" s="14" t="s">
        <v>39</v>
      </c>
      <c r="B33" s="16" t="s">
        <v>40</v>
      </c>
      <c r="C33" s="12">
        <v>6352272</v>
      </c>
      <c r="D33" s="12">
        <v>6352276</v>
      </c>
      <c r="E33" s="13">
        <f t="shared" si="2"/>
        <v>1.0000006296959576</v>
      </c>
    </row>
    <row r="34" spans="1:5" ht="45.75" hidden="1" customHeight="1">
      <c r="A34" s="14" t="s">
        <v>58</v>
      </c>
      <c r="B34" s="16" t="s">
        <v>59</v>
      </c>
      <c r="C34" s="12">
        <v>33410</v>
      </c>
      <c r="D34" s="12">
        <v>33410</v>
      </c>
      <c r="E34" s="13">
        <v>0</v>
      </c>
    </row>
    <row r="35" spans="1:5" ht="29.25" hidden="1" customHeight="1">
      <c r="A35" s="14" t="s">
        <v>41</v>
      </c>
      <c r="B35" s="17" t="s">
        <v>42</v>
      </c>
      <c r="C35" s="12">
        <v>286572</v>
      </c>
      <c r="D35" s="12">
        <v>286572</v>
      </c>
      <c r="E35" s="13">
        <f t="shared" si="2"/>
        <v>1</v>
      </c>
    </row>
    <row r="36" spans="1:5" ht="66" hidden="1" customHeight="1">
      <c r="A36" s="14" t="s">
        <v>43</v>
      </c>
      <c r="B36" s="17" t="s">
        <v>44</v>
      </c>
      <c r="C36" s="12"/>
      <c r="D36" s="12"/>
      <c r="E36" s="13"/>
    </row>
    <row r="37" spans="1:5" ht="72" hidden="1" customHeight="1">
      <c r="A37" s="14" t="s">
        <v>45</v>
      </c>
      <c r="B37" s="16" t="s">
        <v>46</v>
      </c>
      <c r="C37" s="12">
        <v>151300</v>
      </c>
      <c r="D37" s="12">
        <v>151300</v>
      </c>
      <c r="E37" s="13">
        <f>D37/C37</f>
        <v>1</v>
      </c>
    </row>
    <row r="38" spans="1:5" ht="48" hidden="1" customHeight="1">
      <c r="A38" s="14" t="s">
        <v>47</v>
      </c>
      <c r="B38" s="16" t="s">
        <v>48</v>
      </c>
      <c r="C38" s="12"/>
      <c r="D38" s="12"/>
      <c r="E38" s="13"/>
    </row>
    <row r="39" spans="1:5" ht="28.5" customHeight="1">
      <c r="A39" s="14" t="s">
        <v>58</v>
      </c>
      <c r="B39" s="16" t="s">
        <v>59</v>
      </c>
      <c r="C39" s="12">
        <v>64251</v>
      </c>
      <c r="D39" s="12">
        <v>103005</v>
      </c>
      <c r="E39" s="103">
        <f t="shared" ref="E39:E41" si="3">D39/C39</f>
        <v>1.6031657094831209</v>
      </c>
    </row>
    <row r="40" spans="1:5">
      <c r="A40" s="14" t="s">
        <v>41</v>
      </c>
      <c r="B40" s="17" t="s">
        <v>42</v>
      </c>
      <c r="C40" s="12">
        <v>519166.75</v>
      </c>
      <c r="D40" s="12">
        <v>253992.75</v>
      </c>
      <c r="E40" s="103">
        <f t="shared" si="3"/>
        <v>0.48923154265946345</v>
      </c>
    </row>
    <row r="41" spans="1:5" ht="39">
      <c r="A41" s="14" t="s">
        <v>45</v>
      </c>
      <c r="B41" s="16" t="s">
        <v>46</v>
      </c>
      <c r="C41" s="12">
        <v>142139.34</v>
      </c>
      <c r="D41" s="12">
        <v>150053.95000000001</v>
      </c>
      <c r="E41" s="103">
        <f t="shared" si="3"/>
        <v>1.0556820511478386</v>
      </c>
    </row>
    <row r="42" spans="1:5" ht="63.75">
      <c r="A42" s="14" t="s">
        <v>49</v>
      </c>
      <c r="B42" s="17" t="s">
        <v>50</v>
      </c>
      <c r="C42" s="12">
        <v>2814373.91</v>
      </c>
      <c r="D42" s="12">
        <v>3939894.31</v>
      </c>
      <c r="E42" s="13">
        <f>D42/C42</f>
        <v>1.3999185737192965</v>
      </c>
    </row>
    <row r="43" spans="1:5">
      <c r="A43" s="3"/>
      <c r="B43" s="21" t="s">
        <v>51</v>
      </c>
      <c r="C43" s="5">
        <f>C6+C15+C31</f>
        <v>10658284.029999999</v>
      </c>
      <c r="D43" s="5">
        <f>D6+D15+D31</f>
        <v>11623909.109999999</v>
      </c>
      <c r="E43" s="6">
        <f>D43/C43</f>
        <v>1.0905985501307756</v>
      </c>
    </row>
  </sheetData>
  <mergeCells count="4">
    <mergeCell ref="D3:E3"/>
    <mergeCell ref="A1:E2"/>
    <mergeCell ref="A6:B6"/>
    <mergeCell ref="A15:B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G26" sqref="G26"/>
    </sheetView>
  </sheetViews>
  <sheetFormatPr defaultRowHeight="15"/>
  <cols>
    <col min="2" max="2" width="35.42578125" customWidth="1"/>
    <col min="3" max="3" width="18.42578125" customWidth="1"/>
    <col min="4" max="4" width="17.5703125" customWidth="1"/>
    <col min="5" max="5" width="17.85546875" customWidth="1"/>
  </cols>
  <sheetData>
    <row r="1" spans="1:5">
      <c r="A1" s="117" t="s">
        <v>140</v>
      </c>
      <c r="B1" s="117"/>
      <c r="C1" s="117"/>
      <c r="D1" s="117"/>
      <c r="E1" s="117"/>
    </row>
    <row r="2" spans="1:5" ht="33" customHeight="1">
      <c r="A2" s="117"/>
      <c r="B2" s="117"/>
      <c r="C2" s="117"/>
      <c r="D2" s="117"/>
      <c r="E2" s="117"/>
    </row>
    <row r="3" spans="1:5" ht="32.25" customHeight="1">
      <c r="A3" s="118"/>
      <c r="B3" s="118"/>
      <c r="C3" s="118"/>
      <c r="D3" s="118"/>
      <c r="E3" s="118"/>
    </row>
    <row r="5" spans="1:5" ht="15.75">
      <c r="B5" s="1"/>
      <c r="D5" s="119" t="s">
        <v>0</v>
      </c>
      <c r="E5" s="119"/>
    </row>
    <row r="6" spans="1:5" ht="51">
      <c r="A6" s="29" t="s">
        <v>60</v>
      </c>
      <c r="B6" s="29" t="s">
        <v>2</v>
      </c>
      <c r="C6" s="29" t="s">
        <v>125</v>
      </c>
      <c r="D6" s="29" t="s">
        <v>136</v>
      </c>
      <c r="E6" s="29" t="s">
        <v>137</v>
      </c>
    </row>
    <row r="7" spans="1:5">
      <c r="A7" s="2">
        <v>1</v>
      </c>
      <c r="B7" s="2">
        <v>2</v>
      </c>
      <c r="C7" s="2">
        <v>3</v>
      </c>
      <c r="D7" s="2">
        <v>4</v>
      </c>
      <c r="E7" s="2">
        <v>5</v>
      </c>
    </row>
    <row r="8" spans="1:5">
      <c r="A8" s="30" t="s">
        <v>61</v>
      </c>
      <c r="B8" s="25" t="s">
        <v>62</v>
      </c>
      <c r="C8" s="31">
        <f>C9+C10+C12+C13</f>
        <v>2453355.5099999998</v>
      </c>
      <c r="D8" s="31">
        <f>D9+D10+D12+D13</f>
        <v>2357622.75</v>
      </c>
      <c r="E8" s="32">
        <f t="shared" ref="E8:E15" si="0">D8/C8</f>
        <v>0.96097884729311012</v>
      </c>
    </row>
    <row r="9" spans="1:5" ht="54.75" customHeight="1">
      <c r="A9" s="33" t="s">
        <v>63</v>
      </c>
      <c r="B9" s="17" t="s">
        <v>64</v>
      </c>
      <c r="C9" s="11">
        <v>408854.74</v>
      </c>
      <c r="D9" s="11">
        <v>431643.14</v>
      </c>
      <c r="E9" s="13">
        <f t="shared" si="0"/>
        <v>1.0557371549611974</v>
      </c>
    </row>
    <row r="10" spans="1:5" ht="63.75" customHeight="1">
      <c r="A10" s="33" t="s">
        <v>65</v>
      </c>
      <c r="B10" s="17" t="s">
        <v>66</v>
      </c>
      <c r="C10" s="11">
        <v>1622997.02</v>
      </c>
      <c r="D10" s="11">
        <v>1759326.11</v>
      </c>
      <c r="E10" s="13">
        <f t="shared" si="0"/>
        <v>1.0839983612539228</v>
      </c>
    </row>
    <row r="11" spans="1:5" ht="63.75" customHeight="1">
      <c r="A11" s="33" t="s">
        <v>114</v>
      </c>
      <c r="B11" s="17" t="s">
        <v>113</v>
      </c>
      <c r="C11" s="11" t="s">
        <v>111</v>
      </c>
      <c r="D11" s="11" t="s">
        <v>111</v>
      </c>
      <c r="E11" s="13" t="s">
        <v>111</v>
      </c>
    </row>
    <row r="12" spans="1:5" ht="28.5" customHeight="1">
      <c r="A12" s="33" t="s">
        <v>128</v>
      </c>
      <c r="B12" s="17" t="s">
        <v>129</v>
      </c>
      <c r="C12" s="11">
        <v>251370</v>
      </c>
      <c r="D12" s="11">
        <v>0</v>
      </c>
      <c r="E12" s="13" t="s">
        <v>111</v>
      </c>
    </row>
    <row r="13" spans="1:5" ht="30.75" customHeight="1">
      <c r="A13" s="33" t="s">
        <v>67</v>
      </c>
      <c r="B13" s="17" t="s">
        <v>68</v>
      </c>
      <c r="C13" s="11">
        <v>170133.75</v>
      </c>
      <c r="D13" s="11">
        <v>166653.5</v>
      </c>
      <c r="E13" s="13">
        <f>D13/C13</f>
        <v>0.97954403520759403</v>
      </c>
    </row>
    <row r="14" spans="1:5" ht="24" customHeight="1">
      <c r="A14" s="30" t="s">
        <v>69</v>
      </c>
      <c r="B14" s="34" t="s">
        <v>70</v>
      </c>
      <c r="C14" s="31">
        <f>C15</f>
        <v>142139.34</v>
      </c>
      <c r="D14" s="31">
        <f>D15</f>
        <v>150053.95000000001</v>
      </c>
      <c r="E14" s="32">
        <f t="shared" si="0"/>
        <v>1.0556820511478386</v>
      </c>
    </row>
    <row r="15" spans="1:5" ht="45" customHeight="1">
      <c r="A15" s="33" t="s">
        <v>71</v>
      </c>
      <c r="B15" s="17" t="s">
        <v>72</v>
      </c>
      <c r="C15" s="11">
        <v>142139.34</v>
      </c>
      <c r="D15" s="11">
        <v>150053.95000000001</v>
      </c>
      <c r="E15" s="13">
        <f t="shared" si="0"/>
        <v>1.0556820511478386</v>
      </c>
    </row>
    <row r="16" spans="1:5" ht="38.25" customHeight="1">
      <c r="A16" s="30" t="s">
        <v>73</v>
      </c>
      <c r="B16" s="34" t="s">
        <v>74</v>
      </c>
      <c r="C16" s="31">
        <f>C17+C19</f>
        <v>94988.43</v>
      </c>
      <c r="D16" s="31">
        <f>D17+D19</f>
        <v>1090171.27</v>
      </c>
      <c r="E16" s="32">
        <f>D16/C16</f>
        <v>11.476884816392904</v>
      </c>
    </row>
    <row r="17" spans="1:5" ht="33.75" customHeight="1">
      <c r="A17" s="33" t="s">
        <v>75</v>
      </c>
      <c r="B17" s="17" t="s">
        <v>76</v>
      </c>
      <c r="C17" s="11">
        <v>35000</v>
      </c>
      <c r="D17" s="11">
        <v>301995.75</v>
      </c>
      <c r="E17" s="13">
        <f>D17/C17</f>
        <v>8.6284500000000008</v>
      </c>
    </row>
    <row r="18" spans="1:5" hidden="1">
      <c r="A18" s="33"/>
      <c r="B18" s="17"/>
      <c r="C18" s="11"/>
      <c r="D18" s="11"/>
      <c r="E18" s="13"/>
    </row>
    <row r="19" spans="1:5" ht="38.25">
      <c r="A19" s="33" t="s">
        <v>108</v>
      </c>
      <c r="B19" s="17" t="s">
        <v>109</v>
      </c>
      <c r="C19" s="11">
        <v>59988.43</v>
      </c>
      <c r="D19" s="11">
        <v>788175.52</v>
      </c>
      <c r="E19" s="13">
        <f>D19/C19</f>
        <v>13.138792263774866</v>
      </c>
    </row>
    <row r="20" spans="1:5" ht="32.25" customHeight="1">
      <c r="A20" s="30" t="s">
        <v>115</v>
      </c>
      <c r="B20" s="34" t="s">
        <v>116</v>
      </c>
      <c r="C20" s="31">
        <f>C21</f>
        <v>601272.55000000005</v>
      </c>
      <c r="D20" s="31">
        <f>D21</f>
        <v>1228323.04</v>
      </c>
      <c r="E20" s="13">
        <f t="shared" ref="E20:E21" si="1">D20/C20</f>
        <v>2.0428723047476556</v>
      </c>
    </row>
    <row r="21" spans="1:5">
      <c r="A21" s="33" t="s">
        <v>117</v>
      </c>
      <c r="B21" s="17" t="s">
        <v>118</v>
      </c>
      <c r="C21" s="11">
        <v>601272.55000000005</v>
      </c>
      <c r="D21" s="11">
        <v>1228323.04</v>
      </c>
      <c r="E21" s="13">
        <f t="shared" si="1"/>
        <v>2.0428723047476556</v>
      </c>
    </row>
    <row r="22" spans="1:5" ht="37.5" customHeight="1">
      <c r="A22" s="30" t="s">
        <v>77</v>
      </c>
      <c r="B22" s="34" t="s">
        <v>78</v>
      </c>
      <c r="C22" s="31">
        <f>C23+C25</f>
        <v>2316949.08</v>
      </c>
      <c r="D22" s="31">
        <f>D23+D24+D25</f>
        <v>2255142.56</v>
      </c>
      <c r="E22" s="32">
        <f t="shared" ref="E22:E26" si="2">D22/C22</f>
        <v>0.97332417853568021</v>
      </c>
    </row>
    <row r="23" spans="1:5">
      <c r="A23" s="104" t="s">
        <v>119</v>
      </c>
      <c r="B23" s="105" t="s">
        <v>120</v>
      </c>
      <c r="C23" s="106">
        <v>115800</v>
      </c>
      <c r="D23" s="106">
        <v>0</v>
      </c>
      <c r="E23" s="32">
        <f t="shared" si="2"/>
        <v>0</v>
      </c>
    </row>
    <row r="24" spans="1:5">
      <c r="A24" s="104" t="s">
        <v>142</v>
      </c>
      <c r="B24" s="105" t="s">
        <v>143</v>
      </c>
      <c r="C24" s="106">
        <v>0</v>
      </c>
      <c r="D24" s="106">
        <v>433000</v>
      </c>
      <c r="E24" s="32" t="e">
        <f t="shared" si="2"/>
        <v>#DIV/0!</v>
      </c>
    </row>
    <row r="25" spans="1:5">
      <c r="A25" s="33" t="s">
        <v>79</v>
      </c>
      <c r="B25" s="17" t="s">
        <v>80</v>
      </c>
      <c r="C25" s="11">
        <v>2201149.08</v>
      </c>
      <c r="D25" s="11">
        <v>1822142.56</v>
      </c>
      <c r="E25" s="13">
        <f t="shared" si="2"/>
        <v>0.82781424327697062</v>
      </c>
    </row>
    <row r="26" spans="1:5" ht="25.5">
      <c r="A26" s="30" t="s">
        <v>81</v>
      </c>
      <c r="B26" s="34" t="s">
        <v>82</v>
      </c>
      <c r="C26" s="31">
        <f>C27</f>
        <v>3591440.73</v>
      </c>
      <c r="D26" s="31">
        <f>D27</f>
        <v>3561512.59</v>
      </c>
      <c r="E26" s="32">
        <f t="shared" si="2"/>
        <v>0.99166681500546439</v>
      </c>
    </row>
    <row r="27" spans="1:5">
      <c r="A27" s="33" t="s">
        <v>83</v>
      </c>
      <c r="B27" s="14" t="s">
        <v>84</v>
      </c>
      <c r="C27" s="11">
        <v>3591440.73</v>
      </c>
      <c r="D27" s="11">
        <v>3561512.59</v>
      </c>
      <c r="E27" s="13">
        <f>D27/C27</f>
        <v>0.99166681500546439</v>
      </c>
    </row>
    <row r="28" spans="1:5">
      <c r="A28" s="30" t="s">
        <v>85</v>
      </c>
      <c r="B28" s="25" t="s">
        <v>86</v>
      </c>
      <c r="C28" s="31">
        <f>C29</f>
        <v>69000</v>
      </c>
      <c r="D28" s="31">
        <f>D29</f>
        <v>81000</v>
      </c>
      <c r="E28" s="32">
        <f>D28/C28</f>
        <v>1.173913043478261</v>
      </c>
    </row>
    <row r="29" spans="1:5">
      <c r="A29" s="33" t="s">
        <v>87</v>
      </c>
      <c r="B29" s="14" t="s">
        <v>88</v>
      </c>
      <c r="C29" s="11">
        <v>69000</v>
      </c>
      <c r="D29" s="11">
        <v>81000</v>
      </c>
      <c r="E29" s="13">
        <f>D29/C29</f>
        <v>1.173913043478261</v>
      </c>
    </row>
    <row r="30" spans="1:5">
      <c r="A30" s="33"/>
      <c r="B30" s="35" t="s">
        <v>89</v>
      </c>
      <c r="C30" s="5">
        <f>C8+C14+C16+C20+C22+C26+C28</f>
        <v>9269145.6400000006</v>
      </c>
      <c r="D30" s="5">
        <f>D8+D14+D16+D20+D22+D26+D28</f>
        <v>10723826.16</v>
      </c>
      <c r="E30" s="6">
        <f>D30/C30</f>
        <v>1.1569379289632133</v>
      </c>
    </row>
  </sheetData>
  <mergeCells count="3">
    <mergeCell ref="A1:E2"/>
    <mergeCell ref="A3:E3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7"/>
  <sheetViews>
    <sheetView tabSelected="1" topLeftCell="A19" workbookViewId="0">
      <selection activeCell="D26" sqref="D26"/>
    </sheetView>
  </sheetViews>
  <sheetFormatPr defaultRowHeight="15"/>
  <cols>
    <col min="1" max="1" width="58.5703125" customWidth="1"/>
    <col min="2" max="2" width="20.140625" customWidth="1"/>
    <col min="3" max="3" width="20" customWidth="1"/>
    <col min="4" max="4" width="20.42578125" customWidth="1"/>
  </cols>
  <sheetData>
    <row r="1" spans="1:4">
      <c r="A1" s="120" t="s">
        <v>135</v>
      </c>
      <c r="B1" s="120"/>
      <c r="C1" s="120"/>
      <c r="D1" s="120"/>
    </row>
    <row r="2" spans="1:4" ht="30.75" customHeight="1">
      <c r="A2" s="120"/>
      <c r="B2" s="120"/>
      <c r="C2" s="120"/>
      <c r="D2" s="120"/>
    </row>
    <row r="3" spans="1:4" ht="15" customHeight="1">
      <c r="A3" s="127" t="s">
        <v>90</v>
      </c>
      <c r="B3" s="121" t="s">
        <v>125</v>
      </c>
      <c r="C3" s="123" t="s">
        <v>136</v>
      </c>
      <c r="D3" s="125" t="s">
        <v>137</v>
      </c>
    </row>
    <row r="4" spans="1:4" ht="31.5" customHeight="1">
      <c r="A4" s="128"/>
      <c r="B4" s="122"/>
      <c r="C4" s="124"/>
      <c r="D4" s="126"/>
    </row>
    <row r="5" spans="1:4" ht="50.25" customHeight="1">
      <c r="A5" s="84" t="s">
        <v>91</v>
      </c>
      <c r="B5" s="85">
        <f>B6+B8+B14+B16+B21+B23+B25</f>
        <v>7634339.4700000007</v>
      </c>
      <c r="C5" s="85">
        <f>C6+C8+C14+C16+C21+C23+C25</f>
        <v>7840413.6500000004</v>
      </c>
      <c r="D5" s="86">
        <f>C5/B5</f>
        <v>1.0269930595580392</v>
      </c>
    </row>
    <row r="6" spans="1:4" ht="50.25" customHeight="1">
      <c r="A6" s="99" t="s">
        <v>110</v>
      </c>
      <c r="B6" s="101">
        <f>B7</f>
        <v>5500</v>
      </c>
      <c r="C6" s="101">
        <f>C7</f>
        <v>12466</v>
      </c>
      <c r="D6" s="87">
        <f t="shared" ref="D6:D20" si="0">C6/B6</f>
        <v>2.2665454545454544</v>
      </c>
    </row>
    <row r="7" spans="1:4" ht="50.25" customHeight="1">
      <c r="A7" s="100" t="s">
        <v>112</v>
      </c>
      <c r="B7" s="102">
        <v>5500</v>
      </c>
      <c r="C7" s="102">
        <v>12466</v>
      </c>
      <c r="D7" s="88">
        <f t="shared" si="0"/>
        <v>2.2665454545454544</v>
      </c>
    </row>
    <row r="8" spans="1:4" ht="66.75" customHeight="1">
      <c r="A8" s="98" t="s">
        <v>92</v>
      </c>
      <c r="B8" s="89">
        <f>B9+B10+B11+B12+B13</f>
        <v>2200609.7599999998</v>
      </c>
      <c r="C8" s="89">
        <f>C9+C10+C11+C12+C13</f>
        <v>2423156.75</v>
      </c>
      <c r="D8" s="87">
        <f t="shared" si="0"/>
        <v>1.1011296932537462</v>
      </c>
    </row>
    <row r="9" spans="1:4" ht="56.25" customHeight="1">
      <c r="A9" s="90" t="s">
        <v>93</v>
      </c>
      <c r="B9" s="91">
        <v>2031851.76</v>
      </c>
      <c r="C9" s="91">
        <v>2190969.25</v>
      </c>
      <c r="D9" s="88">
        <f t="shared" si="0"/>
        <v>1.0783115644223966</v>
      </c>
    </row>
    <row r="10" spans="1:4" ht="39" customHeight="1">
      <c r="A10" s="90" t="s">
        <v>94</v>
      </c>
      <c r="B10" s="91">
        <v>91350</v>
      </c>
      <c r="C10" s="91">
        <v>127416</v>
      </c>
      <c r="D10" s="88">
        <f t="shared" si="0"/>
        <v>1.3948111658456486</v>
      </c>
    </row>
    <row r="11" spans="1:4" ht="39" customHeight="1">
      <c r="A11" s="90" t="s">
        <v>95</v>
      </c>
      <c r="B11" s="91">
        <v>8408</v>
      </c>
      <c r="C11" s="91">
        <v>23771.5</v>
      </c>
      <c r="D11" s="88">
        <f t="shared" si="0"/>
        <v>2.8272478591817318</v>
      </c>
    </row>
    <row r="12" spans="1:4" ht="27.75" customHeight="1">
      <c r="A12" s="90" t="s">
        <v>96</v>
      </c>
      <c r="B12" s="91">
        <v>0</v>
      </c>
      <c r="C12" s="91">
        <v>0</v>
      </c>
      <c r="D12" s="88" t="s">
        <v>111</v>
      </c>
    </row>
    <row r="13" spans="1:4" ht="45" customHeight="1">
      <c r="A13" s="90" t="s">
        <v>97</v>
      </c>
      <c r="B13" s="91">
        <v>69000</v>
      </c>
      <c r="C13" s="91">
        <v>81000</v>
      </c>
      <c r="D13" s="88">
        <f>C13/B13</f>
        <v>1.173913043478261</v>
      </c>
    </row>
    <row r="14" spans="1:4" ht="70.5" customHeight="1">
      <c r="A14" s="98" t="s">
        <v>107</v>
      </c>
      <c r="B14" s="89">
        <f>B15</f>
        <v>35000</v>
      </c>
      <c r="C14" s="89">
        <f>C15</f>
        <v>301995.75</v>
      </c>
      <c r="D14" s="87">
        <f t="shared" si="0"/>
        <v>8.6284500000000008</v>
      </c>
    </row>
    <row r="15" spans="1:4" ht="71.25" customHeight="1">
      <c r="A15" s="90" t="s">
        <v>98</v>
      </c>
      <c r="B15" s="91">
        <v>35000</v>
      </c>
      <c r="C15" s="91">
        <v>301995.75</v>
      </c>
      <c r="D15" s="88">
        <f t="shared" si="0"/>
        <v>8.6284500000000008</v>
      </c>
    </row>
    <row r="16" spans="1:4" ht="57" customHeight="1">
      <c r="A16" s="92" t="s">
        <v>99</v>
      </c>
      <c r="B16" s="93">
        <f>B17+B18+B19+B20</f>
        <v>3591440.73</v>
      </c>
      <c r="C16" s="93">
        <f>C17+C18+C19+C20</f>
        <v>3561512.5900000003</v>
      </c>
      <c r="D16" s="87">
        <f t="shared" si="0"/>
        <v>0.9916668150054645</v>
      </c>
    </row>
    <row r="17" spans="1:5" ht="54.75" customHeight="1">
      <c r="A17" s="94" t="s">
        <v>100</v>
      </c>
      <c r="B17" s="91">
        <v>2848240.6</v>
      </c>
      <c r="C17" s="91">
        <v>3118144.79</v>
      </c>
      <c r="D17" s="88">
        <f t="shared" si="0"/>
        <v>1.0947617241324346</v>
      </c>
    </row>
    <row r="18" spans="1:5" ht="36" customHeight="1">
      <c r="A18" s="94" t="s">
        <v>101</v>
      </c>
      <c r="B18" s="91">
        <v>141489.54999999999</v>
      </c>
      <c r="C18" s="91">
        <v>176112.1</v>
      </c>
      <c r="D18" s="88">
        <f t="shared" si="0"/>
        <v>1.2447004036693878</v>
      </c>
    </row>
    <row r="19" spans="1:5" ht="39.75" customHeight="1">
      <c r="A19" s="95" t="s">
        <v>102</v>
      </c>
      <c r="B19" s="91">
        <v>267481.58</v>
      </c>
      <c r="C19" s="91">
        <v>256164.2</v>
      </c>
      <c r="D19" s="88">
        <f t="shared" si="0"/>
        <v>0.95768912386415539</v>
      </c>
    </row>
    <row r="20" spans="1:5" ht="70.5" customHeight="1">
      <c r="A20" s="95" t="s">
        <v>130</v>
      </c>
      <c r="B20" s="91">
        <v>334229</v>
      </c>
      <c r="C20" s="91">
        <v>11091.5</v>
      </c>
      <c r="D20" s="88">
        <f t="shared" si="0"/>
        <v>3.318533101556119E-2</v>
      </c>
    </row>
    <row r="21" spans="1:5" ht="70.5" customHeight="1">
      <c r="A21" s="107" t="s">
        <v>131</v>
      </c>
      <c r="B21" s="108">
        <f>B22</f>
        <v>0</v>
      </c>
      <c r="C21" s="108">
        <f>C22</f>
        <v>3000</v>
      </c>
      <c r="D21" s="87">
        <v>0</v>
      </c>
    </row>
    <row r="22" spans="1:5" ht="52.5" customHeight="1">
      <c r="A22" s="109" t="s">
        <v>132</v>
      </c>
      <c r="B22" s="110">
        <v>0</v>
      </c>
      <c r="C22" s="110">
        <v>3000</v>
      </c>
      <c r="D22" s="88">
        <v>0</v>
      </c>
    </row>
    <row r="23" spans="1:5" ht="64.5" customHeight="1">
      <c r="A23" s="107" t="s">
        <v>133</v>
      </c>
      <c r="B23" s="108">
        <f>B24</f>
        <v>59875.75</v>
      </c>
      <c r="C23" s="108">
        <f>C24</f>
        <v>0</v>
      </c>
      <c r="D23" s="87">
        <v>0</v>
      </c>
    </row>
    <row r="24" spans="1:5" ht="54.75" customHeight="1">
      <c r="A24" s="109" t="s">
        <v>134</v>
      </c>
      <c r="B24" s="110">
        <v>59875.75</v>
      </c>
      <c r="C24" s="110">
        <v>0</v>
      </c>
      <c r="D24" s="88">
        <v>0</v>
      </c>
    </row>
    <row r="25" spans="1:5" ht="67.5" customHeight="1">
      <c r="A25" s="96" t="s">
        <v>103</v>
      </c>
      <c r="B25" s="89">
        <f>B26+B27+B28</f>
        <v>1741913.23</v>
      </c>
      <c r="C25" s="89">
        <f>C26+C27+C28</f>
        <v>1538282.56</v>
      </c>
      <c r="D25" s="87">
        <f t="shared" ref="D25:D28" si="1">C25/B25</f>
        <v>0.88309941821843796</v>
      </c>
    </row>
    <row r="26" spans="1:5" ht="39" customHeight="1">
      <c r="A26" s="97" t="s">
        <v>104</v>
      </c>
      <c r="B26" s="91">
        <v>1076997.78</v>
      </c>
      <c r="C26" s="91">
        <v>1055212.56</v>
      </c>
      <c r="D26" s="88">
        <f t="shared" si="1"/>
        <v>0.97977227028267411</v>
      </c>
    </row>
    <row r="27" spans="1:5" ht="21" customHeight="1">
      <c r="A27" s="94" t="s">
        <v>105</v>
      </c>
      <c r="B27" s="91">
        <v>105009.5</v>
      </c>
      <c r="C27" s="91">
        <v>73338</v>
      </c>
      <c r="D27" s="88">
        <f t="shared" si="1"/>
        <v>0.69839395483265798</v>
      </c>
    </row>
    <row r="28" spans="1:5" ht="38.25" customHeight="1">
      <c r="A28" s="94" t="s">
        <v>106</v>
      </c>
      <c r="B28" s="91">
        <v>559905.94999999995</v>
      </c>
      <c r="C28" s="91">
        <v>409732</v>
      </c>
      <c r="D28" s="88">
        <f t="shared" si="1"/>
        <v>0.7317871867587763</v>
      </c>
    </row>
    <row r="29" spans="1:5" ht="55.5" customHeight="1">
      <c r="A29" s="44"/>
      <c r="B29" s="42"/>
      <c r="C29" s="42"/>
      <c r="D29" s="58"/>
      <c r="E29" s="36"/>
    </row>
    <row r="30" spans="1:5" ht="107.25" customHeight="1">
      <c r="A30" s="41"/>
      <c r="B30" s="40"/>
      <c r="C30" s="40"/>
      <c r="D30" s="48"/>
    </row>
    <row r="31" spans="1:5" ht="91.5" customHeight="1">
      <c r="A31" s="43"/>
      <c r="B31" s="40"/>
      <c r="C31" s="57"/>
      <c r="D31" s="83"/>
      <c r="E31" s="36"/>
    </row>
    <row r="32" spans="1:5" ht="105.75" customHeight="1">
      <c r="A32" s="41"/>
      <c r="B32" s="57"/>
      <c r="C32" s="57"/>
      <c r="D32" s="67"/>
      <c r="E32" s="36"/>
    </row>
    <row r="33" spans="1:5" ht="89.25" customHeight="1">
      <c r="A33" s="43"/>
      <c r="B33" s="45"/>
      <c r="C33" s="57"/>
      <c r="D33" s="55"/>
      <c r="E33" s="36"/>
    </row>
    <row r="34" spans="1:5" ht="122.25" customHeight="1">
      <c r="A34" s="79"/>
      <c r="B34" s="82"/>
      <c r="C34" s="82"/>
      <c r="D34" s="67"/>
      <c r="E34" s="36"/>
    </row>
    <row r="35" spans="1:5" ht="69" customHeight="1">
      <c r="A35" s="41"/>
      <c r="B35" s="40"/>
      <c r="C35" s="46"/>
      <c r="D35" s="55"/>
      <c r="E35" s="36"/>
    </row>
    <row r="36" spans="1:5" ht="53.25" customHeight="1">
      <c r="A36" s="41"/>
      <c r="B36" s="40"/>
      <c r="C36" s="57"/>
      <c r="D36" s="48"/>
    </row>
    <row r="37" spans="1:5" ht="60" customHeight="1">
      <c r="A37" s="41"/>
      <c r="B37" s="40"/>
      <c r="C37" s="78"/>
      <c r="D37" s="48"/>
      <c r="E37" s="36"/>
    </row>
    <row r="38" spans="1:5" ht="84" customHeight="1">
      <c r="A38" s="79"/>
      <c r="B38" s="68"/>
      <c r="C38" s="68"/>
      <c r="D38" s="48"/>
      <c r="E38" s="36"/>
    </row>
    <row r="39" spans="1:5" ht="75.75" customHeight="1">
      <c r="A39" s="41"/>
      <c r="B39" s="40"/>
      <c r="C39" s="40"/>
      <c r="D39" s="47"/>
      <c r="E39" s="36"/>
    </row>
    <row r="40" spans="1:5" ht="53.25" customHeight="1">
      <c r="A40" s="81"/>
      <c r="B40" s="40"/>
      <c r="C40" s="70"/>
      <c r="D40" s="48"/>
    </row>
    <row r="41" spans="1:5" ht="198" customHeight="1">
      <c r="A41" s="43"/>
      <c r="B41" s="40"/>
      <c r="C41" s="78"/>
      <c r="D41" s="48"/>
      <c r="E41" s="36"/>
    </row>
    <row r="42" spans="1:5" ht="132.75" customHeight="1">
      <c r="A42" s="41"/>
      <c r="B42" s="40"/>
      <c r="C42" s="40"/>
      <c r="D42" s="48"/>
      <c r="E42" s="36"/>
    </row>
    <row r="43" spans="1:5" ht="72.75" customHeight="1">
      <c r="A43" s="79"/>
      <c r="B43" s="80"/>
      <c r="C43" s="80"/>
      <c r="D43" s="48"/>
      <c r="E43" s="36"/>
    </row>
    <row r="44" spans="1:5" ht="56.25" customHeight="1">
      <c r="A44" s="41"/>
      <c r="B44" s="78"/>
      <c r="C44" s="40"/>
      <c r="D44" s="48"/>
    </row>
    <row r="45" spans="1:5" ht="57.75" customHeight="1">
      <c r="A45" s="62"/>
      <c r="B45" s="40"/>
      <c r="C45" s="45"/>
      <c r="D45" s="77"/>
      <c r="E45" s="36"/>
    </row>
    <row r="46" spans="1:5" ht="115.5" customHeight="1">
      <c r="A46" s="41"/>
      <c r="B46" s="45"/>
      <c r="C46" s="40"/>
      <c r="D46" s="48"/>
      <c r="E46" s="36"/>
    </row>
    <row r="47" spans="1:5" ht="15.75" hidden="1">
      <c r="A47" s="69"/>
      <c r="B47" s="74"/>
      <c r="C47" s="74"/>
      <c r="D47" s="75"/>
    </row>
    <row r="48" spans="1:5" ht="73.5" customHeight="1">
      <c r="A48" s="60"/>
      <c r="B48" s="40"/>
      <c r="C48" s="40"/>
      <c r="D48" s="48"/>
      <c r="E48" s="36"/>
    </row>
    <row r="49" spans="1:5" ht="36" customHeight="1">
      <c r="A49" s="60"/>
      <c r="B49" s="40"/>
      <c r="C49" s="71"/>
      <c r="D49" s="55"/>
      <c r="E49" s="36"/>
    </row>
    <row r="50" spans="1:5" ht="137.25" customHeight="1">
      <c r="A50" s="41"/>
      <c r="B50" s="40"/>
      <c r="C50" s="40"/>
      <c r="D50" s="48"/>
      <c r="E50" s="36"/>
    </row>
    <row r="51" spans="1:5" ht="88.5" customHeight="1">
      <c r="A51" s="43"/>
      <c r="B51" s="40"/>
      <c r="C51" s="76"/>
      <c r="D51" s="38"/>
      <c r="E51" s="36"/>
    </row>
    <row r="52" spans="1:5" ht="171" customHeight="1">
      <c r="A52" s="41"/>
      <c r="B52" s="45"/>
      <c r="C52" s="40"/>
      <c r="D52" s="48"/>
      <c r="E52" s="36"/>
    </row>
    <row r="53" spans="1:5" ht="104.25" customHeight="1">
      <c r="A53" s="60"/>
      <c r="B53" s="40"/>
      <c r="C53" s="40"/>
      <c r="D53" s="48"/>
    </row>
    <row r="54" spans="1:5" ht="55.5" customHeight="1">
      <c r="A54" s="41"/>
      <c r="B54" s="71"/>
      <c r="C54" s="46"/>
      <c r="D54" s="55"/>
      <c r="E54" s="36"/>
    </row>
    <row r="55" spans="1:5" ht="184.5" customHeight="1">
      <c r="A55" s="41"/>
      <c r="B55" s="40"/>
      <c r="C55" s="72"/>
      <c r="D55" s="73"/>
    </row>
    <row r="56" spans="1:5" ht="152.25" customHeight="1">
      <c r="A56" s="60"/>
      <c r="B56" s="52"/>
      <c r="C56" s="71"/>
      <c r="D56" s="53"/>
      <c r="E56" s="36"/>
    </row>
    <row r="57" spans="1:5" ht="105.75" customHeight="1">
      <c r="A57" s="41"/>
      <c r="B57" s="70"/>
      <c r="C57" s="63"/>
      <c r="D57" s="48"/>
      <c r="E57" s="36"/>
    </row>
    <row r="58" spans="1:5" ht="116.25" customHeight="1">
      <c r="A58" s="41"/>
      <c r="B58" s="40"/>
      <c r="C58" s="40"/>
      <c r="D58" s="47"/>
      <c r="E58" s="36"/>
    </row>
    <row r="59" spans="1:5" ht="100.5" customHeight="1">
      <c r="A59" s="64"/>
      <c r="B59" s="66"/>
      <c r="C59" s="68"/>
      <c r="D59" s="67"/>
      <c r="E59" s="36"/>
    </row>
    <row r="60" spans="1:5" ht="54" customHeight="1">
      <c r="A60" s="60"/>
      <c r="B60" s="40"/>
      <c r="C60" s="40"/>
      <c r="D60" s="48"/>
    </row>
    <row r="61" spans="1:5" ht="57" customHeight="1">
      <c r="A61" s="60"/>
      <c r="B61" s="65"/>
      <c r="C61" s="45"/>
      <c r="D61" s="48"/>
      <c r="E61" s="36"/>
    </row>
    <row r="62" spans="1:5" ht="153" customHeight="1">
      <c r="A62" s="41"/>
      <c r="B62" s="40"/>
      <c r="C62" s="40"/>
      <c r="D62" s="47"/>
    </row>
    <row r="63" spans="1:5" ht="56.25" customHeight="1">
      <c r="A63" s="62"/>
      <c r="B63" s="46"/>
      <c r="C63" s="63"/>
      <c r="D63" s="48"/>
    </row>
    <row r="64" spans="1:5" ht="148.5" customHeight="1">
      <c r="A64" s="41"/>
      <c r="B64" s="40"/>
      <c r="C64" s="40"/>
      <c r="D64" s="48"/>
    </row>
    <row r="65" spans="1:5" ht="95.25" customHeight="1">
      <c r="A65" s="51"/>
      <c r="B65" s="40"/>
      <c r="C65" s="49"/>
      <c r="D65" s="55"/>
      <c r="E65" s="36"/>
    </row>
    <row r="66" spans="1:5" ht="63" customHeight="1">
      <c r="A66" s="60"/>
      <c r="B66" s="57"/>
      <c r="C66" s="40"/>
      <c r="D66" s="61"/>
      <c r="E66" s="36"/>
    </row>
    <row r="67" spans="1:5" ht="60.75" customHeight="1">
      <c r="A67" s="59"/>
      <c r="B67" s="40"/>
      <c r="C67" s="46"/>
      <c r="D67" s="53"/>
    </row>
    <row r="68" spans="1:5" ht="59.25" customHeight="1">
      <c r="A68" s="41"/>
      <c r="B68" s="45"/>
      <c r="C68" s="40"/>
      <c r="D68" s="48"/>
    </row>
    <row r="69" spans="1:5" ht="135" customHeight="1">
      <c r="A69" s="51"/>
      <c r="B69" s="40"/>
      <c r="C69" s="39"/>
      <c r="D69" s="48"/>
      <c r="E69" s="36"/>
    </row>
    <row r="70" spans="1:5" ht="73.5" customHeight="1">
      <c r="A70" s="41"/>
      <c r="B70" s="40"/>
      <c r="C70" s="52"/>
      <c r="D70" s="53"/>
    </row>
    <row r="71" spans="1:5" ht="52.5" customHeight="1">
      <c r="A71" s="51"/>
      <c r="B71" s="40"/>
      <c r="C71" s="40"/>
      <c r="D71" s="48"/>
    </row>
    <row r="72" spans="1:5" ht="37.5" customHeight="1">
      <c r="A72" s="50"/>
      <c r="B72" s="45"/>
      <c r="C72" s="54"/>
      <c r="D72" s="48"/>
      <c r="E72" s="56"/>
    </row>
    <row r="73" spans="1:5" ht="42" customHeight="1">
      <c r="A73" s="41"/>
      <c r="B73" s="40"/>
      <c r="C73" s="40"/>
      <c r="D73" s="48"/>
    </row>
    <row r="74" spans="1:5" ht="69.75" customHeight="1">
      <c r="A74" s="41"/>
      <c r="B74" s="45"/>
      <c r="C74" s="46"/>
      <c r="D74" s="48"/>
      <c r="E74" s="36"/>
    </row>
    <row r="75" spans="1:5" ht="126" customHeight="1">
      <c r="A75" s="43"/>
      <c r="B75" s="40"/>
      <c r="C75" s="39"/>
      <c r="D75" s="38"/>
      <c r="E75" s="36"/>
    </row>
    <row r="76" spans="1:5" ht="59.25" customHeight="1">
      <c r="A76" s="41"/>
      <c r="B76" s="40"/>
      <c r="C76" s="39"/>
      <c r="D76" s="38"/>
      <c r="E76" s="36"/>
    </row>
    <row r="77" spans="1:5">
      <c r="A77" s="37"/>
      <c r="B77" s="37"/>
      <c r="C77" s="37"/>
      <c r="D77" s="37"/>
    </row>
  </sheetData>
  <mergeCells count="5">
    <mergeCell ref="A1:D2"/>
    <mergeCell ref="B3:B4"/>
    <mergeCell ref="C3:C4"/>
    <mergeCell ref="D3:D4"/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2021-10-01T15:21:11Z</dcterms:modified>
</cp:coreProperties>
</file>