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3" i="3"/>
  <c r="D22"/>
  <c r="D28" i="1"/>
  <c r="E25"/>
  <c r="E26"/>
  <c r="D19"/>
  <c r="C19"/>
  <c r="D16"/>
  <c r="C16"/>
  <c r="C28"/>
  <c r="C27" s="1"/>
  <c r="C25"/>
  <c r="C20"/>
  <c r="C11"/>
  <c r="C7"/>
  <c r="E15" i="2"/>
  <c r="E14"/>
  <c r="E19"/>
  <c r="D19"/>
  <c r="C19"/>
  <c r="C23"/>
  <c r="C21"/>
  <c r="C17"/>
  <c r="C14"/>
  <c r="C12"/>
  <c r="C8"/>
  <c r="D21" i="3"/>
  <c r="D16"/>
  <c r="D15"/>
  <c r="B26"/>
  <c r="B24"/>
  <c r="B22"/>
  <c r="B17"/>
  <c r="B15"/>
  <c r="B8"/>
  <c r="B6"/>
  <c r="B5" s="1"/>
  <c r="C26"/>
  <c r="C17"/>
  <c r="C8"/>
  <c r="D29"/>
  <c r="D12"/>
  <c r="D14"/>
  <c r="C6" i="1" l="1"/>
  <c r="C15"/>
  <c r="E18" i="2"/>
  <c r="C25"/>
  <c r="E29" i="1"/>
  <c r="E32"/>
  <c r="E10"/>
  <c r="E30"/>
  <c r="D25"/>
  <c r="E16" l="1"/>
  <c r="C41" l="1"/>
  <c r="D8" i="2"/>
  <c r="D27" i="1"/>
  <c r="D20"/>
  <c r="D11"/>
  <c r="C24" i="3"/>
  <c r="C22"/>
  <c r="C6"/>
  <c r="C15"/>
  <c r="C5" l="1"/>
  <c r="D15" i="1"/>
  <c r="E24" i="2"/>
  <c r="D7" i="1" l="1"/>
  <c r="D6" s="1"/>
  <c r="D27" i="3"/>
  <c r="D20"/>
  <c r="D19"/>
  <c r="D18"/>
  <c r="D10"/>
  <c r="D9"/>
  <c r="D17"/>
  <c r="E22" i="2"/>
  <c r="E20"/>
  <c r="E13"/>
  <c r="E11"/>
  <c r="E10"/>
  <c r="E9"/>
  <c r="D17"/>
  <c r="E17" s="1"/>
  <c r="D14"/>
  <c r="D12"/>
  <c r="E12" s="1"/>
  <c r="E8"/>
  <c r="D23"/>
  <c r="E23" s="1"/>
  <c r="D21"/>
  <c r="E21" s="1"/>
  <c r="D25" l="1"/>
  <c r="E25" s="1"/>
  <c r="D8" i="3"/>
  <c r="D26"/>
  <c r="E40" i="1"/>
  <c r="E34"/>
  <c r="E24"/>
  <c r="E18"/>
  <c r="E14"/>
  <c r="E13"/>
  <c r="E12"/>
  <c r="E8"/>
  <c r="D41"/>
  <c r="D5" i="3" l="1"/>
  <c r="E28" i="1"/>
  <c r="E11"/>
  <c r="E27"/>
  <c r="E19"/>
  <c r="E7"/>
  <c r="E41" l="1"/>
  <c r="E15"/>
  <c r="E6"/>
  <c r="E37"/>
  <c r="E36"/>
  <c r="E22"/>
  <c r="E21"/>
  <c r="E20"/>
</calcChain>
</file>

<file path=xl/sharedStrings.xml><?xml version="1.0" encoding="utf-8"?>
<sst xmlns="http://schemas.openxmlformats.org/spreadsheetml/2006/main" count="155" uniqueCount="136">
  <si>
    <t>(рубли)</t>
  </si>
  <si>
    <t>Коды бюджетной классификации Российской Федерации</t>
  </si>
  <si>
    <t>Наименование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</si>
  <si>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</si>
  <si>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</si>
  <si>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</si>
  <si>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</si>
  <si>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</si>
  <si>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</si>
  <si>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</si>
  <si>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</si>
  <si>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</si>
  <si>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</si>
  <si>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</si>
  <si>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</si>
  <si>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106 06033 10 0000 110 </t>
  </si>
  <si>
    <t>Земельный налог с организаций, обладающих земельным участком, расположенным в границах сельских поселений</t>
  </si>
  <si>
    <t xml:space="preserve">106 06043 10 0000 110 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</si>
  <si>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</si>
  <si>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</si>
  <si>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</si>
  <si>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</si>
  <si>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</si>
  <si>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</si>
  <si>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</si>
  <si>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113 00000 00 0000 000</t>
  </si>
  <si>
    <t>Доходы от оказания платных услуг и компенсации затрат государства</t>
  </si>
  <si>
    <t>114 00000 00 0000 000</t>
  </si>
  <si>
    <t>Доходы от продажи материальных и нематериальных активов</t>
  </si>
  <si>
    <t>114 02053 10 0000 410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</si>
  <si>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</si>
  <si>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114 06025 10 0000 430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</si>
  <si>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</si>
  <si>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117 05050 10 0000 180</t>
  </si>
  <si>
    <t>Прочие неналоговые доходы бюджетов сельских поселений</t>
  </si>
  <si>
    <t>200 00000 00 0000 000</t>
  </si>
  <si>
    <t>Безвозмездные поступления</t>
  </si>
  <si>
    <t>202 00000 00 0000 000</t>
  </si>
  <si>
    <t>Безвозмездные поступления от других бюджетов бюджетной системы РФ, кроме бюджетов государственных внебюджетных фондов</t>
  </si>
  <si>
    <t>202 15001 10 0000 151</t>
  </si>
  <si>
    <t>Дотации бюджетам сельских поселений на выравнивание бюджетной обеспеченности</t>
  </si>
  <si>
    <t>202 29999 10 0000 151</t>
  </si>
  <si>
    <t>Прочие субсидии бюджетам сельских поселений</t>
  </si>
  <si>
    <t>202 03007 10 0000 151</t>
  </si>
  <si>
    <t>Субвенции бюджетам сельских поселений на составление (изменение) списков кандидатов в присяжные заседатели федеральных судов общей юрисдикции в Российской Федерации</t>
  </si>
  <si>
    <t>202 35118 10 0000 151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</si>
  <si>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</si>
  <si>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202 03024 10 0000 151</t>
  </si>
  <si>
    <t>Субвенции бюджетам поселений на выполнение передаваемых полномочий субъектов Российской Федерации</t>
  </si>
  <si>
    <t>202 04014 10 0000 151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</si>
  <si>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</si>
  <si>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</si>
  <si>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</si>
  <si>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218 05010 10 0000 180</t>
  </si>
  <si>
    <t>Доходы бюджетов поселения от возврата бюджетными учреждениями остатков субсидий прошлых лет</t>
  </si>
  <si>
    <t>219 05000 10 0000 151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</si>
  <si>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</si>
  <si>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Всего доходов</t>
  </si>
  <si>
    <t>НАЛОГОВЫЕ ДОХОДЫ</t>
  </si>
  <si>
    <t>НЕНАЛОГОВЫЕ ДОХОДЫ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</si>
  <si>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</si>
  <si>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</si>
  <si>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Раздел, подраздел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</si>
  <si>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</si>
  <si>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</si>
  <si>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</si>
  <si>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</si>
  <si>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</si>
  <si>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</si>
  <si>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</si>
  <si>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</si>
  <si>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</si>
  <si>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</si>
  <si>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</si>
  <si>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</si>
  <si>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</si>
  <si>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</si>
  <si>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</si>
  <si>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</si>
  <si>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</si>
  <si>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</si>
  <si>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</si>
  <si>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</si>
  <si>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</si>
  <si>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</si>
  <si>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0503</t>
  </si>
  <si>
    <t>Благоустройство</t>
  </si>
  <si>
    <t>0800</t>
  </si>
  <si>
    <t>Культура, кинематография и средства массовой информации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</si>
  <si>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</si>
  <si>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</si>
  <si>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</si>
  <si>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</si>
  <si>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</si>
  <si>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</si>
  <si>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Всего расходов</t>
  </si>
  <si>
    <t>Наименование муниципальной программы</t>
  </si>
  <si>
    <t>ВСЕГО расходов по муниципальным программам</t>
  </si>
  <si>
    <t>Муниципальная программа Новогоркинского сельского поселения «Совершенствование муниципального управления Новогоркинского сельского поселения»</t>
  </si>
  <si>
    <t xml:space="preserve">Подпрограмма «Обеспечение деятельности органов местного самоуправления Новогоркинского сельского поселения» </t>
  </si>
  <si>
    <t>Подпраграмма "Информационно-программное обеспечение и организация бюджетного процесса"</t>
  </si>
  <si>
    <t>Подпрограмма "Иные мероприятия в области муниципального управления"</t>
  </si>
  <si>
    <t>Подпрограмма "Развитие муниципальной службы"</t>
  </si>
  <si>
    <t>Подпрограмма "Муниципальное пенсионное обеспечение в Новогоркинском сельском поселении"</t>
  </si>
  <si>
    <t>Основное мероприятие "Повышение уровня пожарной безопасности населенных пунктов и объектов, находящихся на территории Новогоркинского сельского поселения"</t>
  </si>
  <si>
    <t>Муниципальная программа Новогоркинского сельского поселения «Развитие культуры в Новогоркинском сельском поселении»</t>
  </si>
  <si>
    <t xml:space="preserve">Подпрограмма «Организация деятельности клубных формирований и формирований самодеятельного народного творчества» </t>
  </si>
  <si>
    <t>Подпрограмма "Участие в организации официальных спортивных мероприятий"</t>
  </si>
  <si>
    <t>Подпрограмма " Библиотечное, библиографическое и информационное обслуживание пользователей библиотек"</t>
  </si>
  <si>
    <t>Подпрограмма «Организация освещения населенных пунктов»</t>
  </si>
  <si>
    <t>Подпрограмма «Озеленение»</t>
  </si>
  <si>
    <t>Подпрограмма «Благоустройство населенных пунктов Новогоркинского сельского поселения»</t>
  </si>
  <si>
    <t>Муниципальная программа Новогоркинского сельского поселения «Обеспечение пожарной безопасности на территории Новогоркинского сельского поселения»</t>
  </si>
  <si>
    <t>202 15002 10 0000 150</t>
  </si>
  <si>
    <t>Дотации бюджетам сельских поселений на поддержку мер по обеспечению сбалансированности бюджетов</t>
  </si>
  <si>
    <t>Муниципальная программа Новогоркинского сельского поселения «Управление и распоряжение муниципальным имуществом Новогоркинского сельском поселении на 2018-2020 годы»</t>
  </si>
  <si>
    <t>Основное мероприятие «Эффективное управление муниципальным имуществом Новогоркинского сельского поселения "</t>
  </si>
  <si>
    <t>-</t>
  </si>
  <si>
    <t>Подпрограмма "Обеспечение финансирования непредвиденных расходов Новогоркинского сельского поселения"</t>
  </si>
  <si>
    <t>Подпрограмма "Энергосбережение и повышение энергетической эффективности муниципального казенного учреждения "Новогоркинское социально-культурное объединение"</t>
  </si>
  <si>
    <t>Подпрограмма "Создание здоровых и безопасных условий труда работников"</t>
  </si>
  <si>
    <t>Подпрограмма "Энергосбережение и повышение энергетической эффективности в муниципальных учреждениях"</t>
  </si>
  <si>
    <t>Исполнено за               1 квартал                     2021 года</t>
  </si>
  <si>
    <t>114 01050 10 0000 410</t>
  </si>
  <si>
    <t>Доходы от продажи квартир, находящихся в собственности сельских поселений</t>
  </si>
  <si>
    <t>Муниципальная программа Новогоркинского сельского поселения « Развитие территории Новогоркинского сельского поселения»</t>
  </si>
  <si>
    <t>Муниципальная программа "Улучшение условий и охраны труда в Новогоркинском сельском поселении"</t>
  </si>
  <si>
    <t>Муниципальная программа "Энергосбережение и повышение энергетической эффективности администрации Новогоркинского сельского поселения"</t>
  </si>
  <si>
    <t>Аналитические данные о расходах бюджета Новогоркинского сельского поселения по муниципальным программам за 1 квартал 2022 года в сравнении с 1 кварталом 2021 года</t>
  </si>
  <si>
    <t>Исполнено за               1 квартал                     2022 года</t>
  </si>
  <si>
    <t>Темп роста/снижения  к 1 кварталу                   2021 года, %</t>
  </si>
  <si>
    <t xml:space="preserve">Аналитические данные о расходах бюджета Новогоркинского сельского поселения по разделам и подразделам классификации расходов бюджетов за 1 квартал 2022 года в сравнении с 1 кварталом 2021 года </t>
  </si>
  <si>
    <t xml:space="preserve">Аналитические данные о поступлении доходов Новогоркинского сельского поселения                                                                                                                                             за 1 квартал 2022 года в сравнении с 1 кварталом 2021 года </t>
  </si>
  <si>
    <t>Темп роста/снижения к 1 кварталу 2021 года, %</t>
  </si>
  <si>
    <t>202 25519 10 0000 151</t>
  </si>
  <si>
    <t>Субсидии бюджетам на поддержку отрасли культуры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</si>
</sst>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%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4" tint="0.7999816888943144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" fontId="14" fillId="0" borderId="32">
      <alignment horizontal="right" shrinkToFit="1"/>
    </xf>
  </cellStyleXfs>
  <cellXfs count="124">
    <xf numFmtId="0" fontId="0" fillId="0" borderId="0" xfId="0"/>
    <xf numFmtId="0" fontId="0" fillId="0" borderId="0" xfId="0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2" xfId="0" applyFont="1" applyBorder="1"/>
    <xf numFmtId="4" fontId="4" fillId="0" borderId="2" xfId="0" applyNumberFormat="1" applyFont="1" applyBorder="1" applyAlignment="1">
      <alignment horizontal="center" vertical="center"/>
    </xf>
    <xf numFmtId="164" fontId="4" fillId="0" borderId="2" xfId="2" applyNumberFormat="1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 wrapText="1" indent="1"/>
    </xf>
    <xf numFmtId="164" fontId="3" fillId="0" borderId="3" xfId="2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wrapText="1" indent="1"/>
    </xf>
    <xf numFmtId="4" fontId="3" fillId="0" borderId="2" xfId="0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164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4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shrinkToFit="1"/>
    </xf>
    <xf numFmtId="49" fontId="5" fillId="2" borderId="2" xfId="0" applyNumberFormat="1" applyFont="1" applyFill="1" applyBorder="1" applyAlignment="1">
      <alignment horizontal="left" shrinkToFit="1"/>
    </xf>
    <xf numFmtId="0" fontId="3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4" fontId="4" fillId="4" borderId="2" xfId="0" applyNumberFormat="1" applyFont="1" applyFill="1" applyBorder="1" applyAlignment="1">
      <alignment horizontal="center" vertical="center"/>
    </xf>
    <xf numFmtId="164" fontId="4" fillId="4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164" fontId="3" fillId="4" borderId="2" xfId="2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0" fillId="0" borderId="8" xfId="0" applyBorder="1"/>
    <xf numFmtId="0" fontId="0" fillId="5" borderId="10" xfId="0" applyFill="1" applyBorder="1"/>
    <xf numFmtId="164" fontId="2" fillId="5" borderId="10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/>
    </xf>
    <xf numFmtId="4" fontId="9" fillId="5" borderId="12" xfId="0" applyNumberFormat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top" wrapText="1"/>
    </xf>
    <xf numFmtId="4" fontId="9" fillId="5" borderId="13" xfId="0" applyNumberFormat="1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9" fillId="5" borderId="15" xfId="0" applyFont="1" applyFill="1" applyBorder="1" applyAlignment="1">
      <alignment vertical="top" wrapText="1"/>
    </xf>
    <xf numFmtId="4" fontId="9" fillId="5" borderId="16" xfId="0" applyNumberFormat="1" applyFont="1" applyFill="1" applyBorder="1" applyAlignment="1">
      <alignment horizontal="center" vertical="center" wrapText="1"/>
    </xf>
    <xf numFmtId="4" fontId="9" fillId="5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center" vertical="center"/>
    </xf>
    <xf numFmtId="164" fontId="2" fillId="5" borderId="12" xfId="0" applyNumberFormat="1" applyFont="1" applyFill="1" applyBorder="1" applyAlignment="1">
      <alignment horizontal="center" vertical="center"/>
    </xf>
    <xf numFmtId="4" fontId="9" fillId="5" borderId="18" xfId="0" applyNumberFormat="1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vertical="top" wrapText="1"/>
    </xf>
    <xf numFmtId="0" fontId="9" fillId="5" borderId="12" xfId="0" applyFont="1" applyFill="1" applyBorder="1" applyAlignment="1">
      <alignment vertical="top" wrapText="1"/>
    </xf>
    <xf numFmtId="4" fontId="9" fillId="5" borderId="20" xfId="0" applyNumberFormat="1" applyFont="1" applyFill="1" applyBorder="1" applyAlignment="1">
      <alignment horizontal="center" vertical="center" wrapText="1"/>
    </xf>
    <xf numFmtId="164" fontId="2" fillId="5" borderId="20" xfId="0" applyNumberFormat="1" applyFont="1" applyFill="1" applyBorder="1" applyAlignment="1">
      <alignment horizontal="center" vertical="center"/>
    </xf>
    <xf numFmtId="4" fontId="9" fillId="5" borderId="17" xfId="0" applyNumberFormat="1" applyFont="1" applyFill="1" applyBorder="1" applyAlignment="1">
      <alignment horizontal="center" vertical="center"/>
    </xf>
    <xf numFmtId="164" fontId="2" fillId="5" borderId="17" xfId="0" applyNumberFormat="1" applyFont="1" applyFill="1" applyBorder="1" applyAlignment="1">
      <alignment horizontal="center" vertical="center"/>
    </xf>
    <xf numFmtId="0" fontId="0" fillId="0" borderId="12" xfId="0" applyBorder="1"/>
    <xf numFmtId="4" fontId="9" fillId="5" borderId="22" xfId="0" applyNumberFormat="1" applyFont="1" applyFill="1" applyBorder="1" applyAlignment="1">
      <alignment horizontal="center" vertical="center" wrapText="1"/>
    </xf>
    <xf numFmtId="164" fontId="2" fillId="5" borderId="23" xfId="0" applyNumberFormat="1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vertical="top" wrapText="1"/>
    </xf>
    <xf numFmtId="0" fontId="9" fillId="5" borderId="25" xfId="0" applyFont="1" applyFill="1" applyBorder="1" applyAlignment="1">
      <alignment vertical="top" wrapText="1"/>
    </xf>
    <xf numFmtId="164" fontId="2" fillId="5" borderId="26" xfId="0" applyNumberFormat="1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top" wrapText="1"/>
    </xf>
    <xf numFmtId="4" fontId="9" fillId="5" borderId="27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vertical="top" wrapText="1"/>
    </xf>
    <xf numFmtId="4" fontId="9" fillId="5" borderId="8" xfId="0" applyNumberFormat="1" applyFont="1" applyFill="1" applyBorder="1" applyAlignment="1">
      <alignment horizontal="center" vertical="center" wrapText="1"/>
    </xf>
    <xf numFmtId="4" fontId="10" fillId="5" borderId="1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/>
    </xf>
    <xf numFmtId="4" fontId="10" fillId="5" borderId="12" xfId="0" applyNumberFormat="1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vertical="top" wrapText="1"/>
    </xf>
    <xf numFmtId="4" fontId="9" fillId="5" borderId="26" xfId="0" applyNumberFormat="1" applyFont="1" applyFill="1" applyBorder="1" applyAlignment="1">
      <alignment horizontal="center" vertical="center" wrapText="1"/>
    </xf>
    <xf numFmtId="4" fontId="9" fillId="5" borderId="10" xfId="0" applyNumberFormat="1" applyFont="1" applyFill="1" applyBorder="1" applyAlignment="1">
      <alignment horizontal="center" vertical="center" wrapText="1"/>
    </xf>
    <xf numFmtId="4" fontId="9" fillId="5" borderId="28" xfId="0" applyNumberFormat="1" applyFont="1" applyFill="1" applyBorder="1" applyAlignment="1">
      <alignment horizontal="center" vertical="center" wrapText="1"/>
    </xf>
    <xf numFmtId="164" fontId="2" fillId="5" borderId="28" xfId="0" applyNumberFormat="1" applyFont="1" applyFill="1" applyBorder="1" applyAlignment="1">
      <alignment horizontal="center" vertical="center"/>
    </xf>
    <xf numFmtId="4" fontId="9" fillId="5" borderId="21" xfId="0" applyNumberFormat="1" applyFont="1" applyFill="1" applyBorder="1" applyAlignment="1">
      <alignment horizontal="center" vertical="center" wrapText="1"/>
    </xf>
    <xf numFmtId="164" fontId="2" fillId="5" borderId="29" xfId="0" applyNumberFormat="1" applyFont="1" applyFill="1" applyBorder="1" applyAlignment="1">
      <alignment horizontal="center" vertical="center"/>
    </xf>
    <xf numFmtId="4" fontId="9" fillId="5" borderId="30" xfId="0" applyNumberFormat="1" applyFont="1" applyFill="1" applyBorder="1" applyAlignment="1">
      <alignment horizontal="center" vertical="center" wrapText="1"/>
    </xf>
    <xf numFmtId="164" fontId="2" fillId="5" borderId="30" xfId="0" applyNumberFormat="1" applyFont="1" applyFill="1" applyBorder="1" applyAlignment="1">
      <alignment horizontal="center" vertical="center"/>
    </xf>
    <xf numFmtId="4" fontId="9" fillId="5" borderId="0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top" wrapText="1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top" wrapText="1"/>
    </xf>
    <xf numFmtId="4" fontId="10" fillId="5" borderId="8" xfId="0" applyNumberFormat="1" applyFont="1" applyFill="1" applyBorder="1" applyAlignment="1">
      <alignment horizontal="center" vertical="center" wrapText="1"/>
    </xf>
    <xf numFmtId="164" fontId="2" fillId="5" borderId="22" xfId="0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wrapText="1"/>
    </xf>
    <xf numFmtId="4" fontId="8" fillId="7" borderId="2" xfId="0" applyNumberFormat="1" applyFont="1" applyFill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/>
    </xf>
    <xf numFmtId="164" fontId="2" fillId="9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wrapText="1"/>
    </xf>
    <xf numFmtId="4" fontId="9" fillId="9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vertical="top" wrapText="1"/>
    </xf>
    <xf numFmtId="4" fontId="10" fillId="8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top" wrapText="1"/>
    </xf>
    <xf numFmtId="0" fontId="9" fillId="9" borderId="3" xfId="0" applyFont="1" applyFill="1" applyBorder="1" applyAlignment="1">
      <alignment vertical="top" wrapText="1"/>
    </xf>
    <xf numFmtId="0" fontId="10" fillId="8" borderId="2" xfId="3" applyFont="1" applyFill="1" applyBorder="1" applyAlignment="1">
      <alignment vertical="top" wrapText="1"/>
    </xf>
    <xf numFmtId="0" fontId="9" fillId="9" borderId="2" xfId="3" applyFont="1" applyFill="1" applyBorder="1" applyAlignment="1">
      <alignment vertical="top" wrapText="1"/>
    </xf>
    <xf numFmtId="0" fontId="10" fillId="8" borderId="2" xfId="0" applyFont="1" applyFill="1" applyBorder="1" applyAlignment="1">
      <alignment wrapText="1"/>
    </xf>
    <xf numFmtId="4" fontId="8" fillId="8" borderId="2" xfId="0" applyNumberFormat="1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wrapText="1"/>
    </xf>
    <xf numFmtId="0" fontId="13" fillId="9" borderId="2" xfId="0" applyFont="1" applyFill="1" applyBorder="1" applyAlignment="1">
      <alignment wrapText="1"/>
    </xf>
    <xf numFmtId="4" fontId="2" fillId="8" borderId="6" xfId="0" applyNumberFormat="1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/>
    </xf>
    <xf numFmtId="4" fontId="5" fillId="0" borderId="32" xfId="4" applyNumberFormat="1" applyFont="1" applyAlignment="1" applyProtection="1">
      <alignment horizontal="center" vertical="center" shrinkToFit="1"/>
    </xf>
    <xf numFmtId="164" fontId="4" fillId="5" borderId="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6" fillId="4" borderId="0" xfId="0" applyFont="1" applyFill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9" fontId="0" fillId="6" borderId="3" xfId="2" applyFont="1" applyFill="1" applyBorder="1" applyAlignment="1">
      <alignment horizontal="center" wrapText="1"/>
    </xf>
    <xf numFmtId="9" fontId="0" fillId="6" borderId="7" xfId="2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6" borderId="7" xfId="0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</cellXfs>
  <cellStyles count="5">
    <cellStyle name="xl50" xfId="4"/>
    <cellStyle name="Обычный" xfId="0" builtinId="0"/>
    <cellStyle name="Обычный_ПРИЛ.№4" xfId="3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zoomScale="140" zoomScaleNormal="140" workbookViewId="0">
      <selection activeCell="E10" sqref="E10"/>
    </sheetView>
  </sheetViews>
  <sheetFormatPr defaultRowHeight="15"/>
  <cols>
    <col min="1" max="1" width="20.85546875" customWidth="1"/>
    <col min="2" max="2" width="55.140625" customWidth="1"/>
    <col min="3" max="4" width="16.140625" customWidth="1"/>
    <col min="5" max="5" width="14.85546875" customWidth="1"/>
  </cols>
  <sheetData>
    <row r="1" spans="1:5">
      <c r="A1" s="107" t="s">
        <v>132</v>
      </c>
      <c r="B1" s="107"/>
      <c r="C1" s="107"/>
      <c r="D1" s="107"/>
      <c r="E1" s="107"/>
    </row>
    <row r="2" spans="1:5" ht="29.25" customHeight="1">
      <c r="A2" s="107"/>
      <c r="B2" s="107"/>
      <c r="C2" s="107"/>
      <c r="D2" s="107"/>
      <c r="E2" s="107"/>
    </row>
    <row r="3" spans="1:5" ht="15.75">
      <c r="B3" s="1"/>
      <c r="D3" s="106" t="s">
        <v>0</v>
      </c>
      <c r="E3" s="106"/>
    </row>
    <row r="4" spans="1:5" ht="150.75" customHeight="1">
      <c r="A4" s="21" t="s">
        <v>1</v>
      </c>
      <c r="B4" s="21" t="s">
        <v>2</v>
      </c>
      <c r="C4" s="21" t="s">
        <v>122</v>
      </c>
      <c r="D4" s="21" t="s">
        <v>129</v>
      </c>
      <c r="E4" s="21" t="s">
        <v>133</v>
      </c>
    </row>
    <row r="5" spans="1: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5.75">
      <c r="A6" s="108" t="s">
        <v>58</v>
      </c>
      <c r="B6" s="109"/>
      <c r="C6" s="26">
        <f>C7+C11</f>
        <v>191031.99000000002</v>
      </c>
      <c r="D6" s="26">
        <f>D7+D11</f>
        <v>405910.39</v>
      </c>
      <c r="E6" s="27">
        <f t="shared" ref="E6:E16" si="0">D6/C6</f>
        <v>2.124829406844372</v>
      </c>
    </row>
    <row r="7" spans="1:5">
      <c r="A7" s="3" t="s">
        <v>3</v>
      </c>
      <c r="B7" s="4" t="s">
        <v>4</v>
      </c>
      <c r="C7" s="5">
        <f>C8+C9+C10</f>
        <v>66556.41</v>
      </c>
      <c r="D7" s="5">
        <f>D8+D9+D10</f>
        <v>73129.590000000011</v>
      </c>
      <c r="E7" s="6">
        <f t="shared" si="0"/>
        <v>1.0987610359392883</v>
      </c>
    </row>
    <row r="8" spans="1:5" ht="71.25" customHeight="1">
      <c r="A8" s="22" t="s">
        <v>5</v>
      </c>
      <c r="B8" s="7" t="s">
        <v>6</v>
      </c>
      <c r="C8" s="104">
        <v>65192.38</v>
      </c>
      <c r="D8" s="104">
        <v>70092.850000000006</v>
      </c>
      <c r="E8" s="8">
        <f t="shared" si="0"/>
        <v>1.0751693679537395</v>
      </c>
    </row>
    <row r="9" spans="1:5" ht="99" customHeight="1">
      <c r="A9" s="23" t="s">
        <v>7</v>
      </c>
      <c r="B9" s="9" t="s">
        <v>8</v>
      </c>
      <c r="C9" s="11">
        <v>0</v>
      </c>
      <c r="D9" s="11">
        <v>1744.3</v>
      </c>
      <c r="E9" s="8" t="s">
        <v>117</v>
      </c>
    </row>
    <row r="10" spans="1:5" ht="56.25" customHeight="1">
      <c r="A10" s="23" t="s">
        <v>9</v>
      </c>
      <c r="B10" s="9" t="s">
        <v>10</v>
      </c>
      <c r="C10" s="11">
        <v>1364.03</v>
      </c>
      <c r="D10" s="11">
        <v>1292.44</v>
      </c>
      <c r="E10" s="6">
        <f t="shared" si="0"/>
        <v>0.94751581710079691</v>
      </c>
    </row>
    <row r="11" spans="1:5">
      <c r="A11" s="13" t="s">
        <v>11</v>
      </c>
      <c r="B11" s="14" t="s">
        <v>12</v>
      </c>
      <c r="C11" s="5">
        <f>C12+C13+C14</f>
        <v>124475.58000000002</v>
      </c>
      <c r="D11" s="5">
        <f>D12+D13+D14</f>
        <v>332780.79999999999</v>
      </c>
      <c r="E11" s="6">
        <f t="shared" si="0"/>
        <v>2.6734625377925529</v>
      </c>
    </row>
    <row r="12" spans="1:5" ht="54.75" customHeight="1">
      <c r="A12" s="13" t="s">
        <v>13</v>
      </c>
      <c r="B12" s="15" t="s">
        <v>14</v>
      </c>
      <c r="C12" s="11">
        <v>42515.82</v>
      </c>
      <c r="D12" s="11">
        <v>265528.36</v>
      </c>
      <c r="E12" s="12">
        <f t="shared" si="0"/>
        <v>6.2454013588353696</v>
      </c>
    </row>
    <row r="13" spans="1:5" ht="30" customHeight="1">
      <c r="A13" s="13" t="s">
        <v>15</v>
      </c>
      <c r="B13" s="15" t="s">
        <v>16</v>
      </c>
      <c r="C13" s="11">
        <v>48953</v>
      </c>
      <c r="D13" s="11">
        <v>10788</v>
      </c>
      <c r="E13" s="12">
        <f t="shared" si="0"/>
        <v>0.22037464506771801</v>
      </c>
    </row>
    <row r="14" spans="1:5" ht="34.5" customHeight="1">
      <c r="A14" s="13" t="s">
        <v>17</v>
      </c>
      <c r="B14" s="15" t="s">
        <v>18</v>
      </c>
      <c r="C14" s="11">
        <v>33006.76</v>
      </c>
      <c r="D14" s="11">
        <v>56464.44</v>
      </c>
      <c r="E14" s="12">
        <f t="shared" si="0"/>
        <v>1.7106932034528683</v>
      </c>
    </row>
    <row r="15" spans="1:5" ht="25.5" customHeight="1">
      <c r="A15" s="110" t="s">
        <v>59</v>
      </c>
      <c r="B15" s="111"/>
      <c r="C15" s="26">
        <f>C16+C19+C25</f>
        <v>111066.83</v>
      </c>
      <c r="D15" s="26">
        <f>D16+D19+D25</f>
        <v>54847.41</v>
      </c>
      <c r="E15" s="27">
        <f t="shared" si="0"/>
        <v>0.49382349347685534</v>
      </c>
    </row>
    <row r="16" spans="1:5" ht="39.75" customHeight="1">
      <c r="A16" s="13" t="s">
        <v>19</v>
      </c>
      <c r="B16" s="14" t="s">
        <v>20</v>
      </c>
      <c r="C16" s="5">
        <f>C18</f>
        <v>10563.12</v>
      </c>
      <c r="D16" s="5">
        <f>D18</f>
        <v>46758.75</v>
      </c>
      <c r="E16" s="105">
        <f t="shared" si="0"/>
        <v>4.4266040715243218</v>
      </c>
    </row>
    <row r="17" spans="1:5" ht="75.75" hidden="1" customHeight="1">
      <c r="A17" s="13" t="s">
        <v>21</v>
      </c>
      <c r="B17" s="15" t="s">
        <v>22</v>
      </c>
      <c r="C17" s="11">
        <v>0</v>
      </c>
      <c r="D17" s="11">
        <v>0</v>
      </c>
      <c r="E17" s="12"/>
    </row>
    <row r="18" spans="1:5" ht="84" customHeight="1">
      <c r="A18" s="13" t="s">
        <v>23</v>
      </c>
      <c r="B18" s="15" t="s">
        <v>24</v>
      </c>
      <c r="C18" s="11">
        <v>10563.12</v>
      </c>
      <c r="D18" s="11">
        <v>46758.75</v>
      </c>
      <c r="E18" s="12">
        <f t="shared" ref="E18:E22" si="1">D18/C18</f>
        <v>4.4266040715243218</v>
      </c>
    </row>
    <row r="19" spans="1:5" ht="48" customHeight="1">
      <c r="A19" s="13" t="s">
        <v>25</v>
      </c>
      <c r="B19" s="14" t="s">
        <v>26</v>
      </c>
      <c r="C19" s="5">
        <f>C24</f>
        <v>10883.71</v>
      </c>
      <c r="D19" s="5">
        <f>D24</f>
        <v>8088.66</v>
      </c>
      <c r="E19" s="6">
        <f t="shared" si="1"/>
        <v>0.74318959251946259</v>
      </c>
    </row>
    <row r="20" spans="1:5" ht="48.75" hidden="1" customHeight="1">
      <c r="A20" s="13" t="s">
        <v>27</v>
      </c>
      <c r="B20" s="14" t="s">
        <v>28</v>
      </c>
      <c r="C20" s="5">
        <f>C22+C21</f>
        <v>0</v>
      </c>
      <c r="D20" s="5">
        <f>D22+D21</f>
        <v>0</v>
      </c>
      <c r="E20" s="12" t="e">
        <f t="shared" si="1"/>
        <v>#DIV/0!</v>
      </c>
    </row>
    <row r="21" spans="1:5" ht="81" hidden="1" customHeight="1">
      <c r="A21" s="13" t="s">
        <v>29</v>
      </c>
      <c r="B21" s="15" t="s">
        <v>30</v>
      </c>
      <c r="C21" s="10"/>
      <c r="D21" s="10"/>
      <c r="E21" s="12" t="e">
        <f t="shared" si="1"/>
        <v>#DIV/0!</v>
      </c>
    </row>
    <row r="22" spans="1:5" ht="48.75" hidden="1" customHeight="1">
      <c r="A22" s="13" t="s">
        <v>31</v>
      </c>
      <c r="B22" s="17" t="s">
        <v>32</v>
      </c>
      <c r="C22" s="11"/>
      <c r="D22" s="11"/>
      <c r="E22" s="12" t="e">
        <f t="shared" si="1"/>
        <v>#DIV/0!</v>
      </c>
    </row>
    <row r="23" spans="1:5" ht="36" hidden="1" customHeight="1">
      <c r="A23" s="13" t="s">
        <v>33</v>
      </c>
      <c r="B23" s="18" t="s">
        <v>34</v>
      </c>
      <c r="C23" s="19">
        <v>0</v>
      </c>
      <c r="D23" s="19">
        <v>0</v>
      </c>
      <c r="E23" s="12"/>
    </row>
    <row r="24" spans="1:5" ht="37.5" customHeight="1">
      <c r="A24" s="13" t="s">
        <v>60</v>
      </c>
      <c r="B24" s="16" t="s">
        <v>61</v>
      </c>
      <c r="C24" s="11">
        <v>10883.71</v>
      </c>
      <c r="D24" s="11">
        <v>8088.66</v>
      </c>
      <c r="E24" s="12">
        <f>D24/C24</f>
        <v>0.74318959251946259</v>
      </c>
    </row>
    <row r="25" spans="1:5" ht="37.5" customHeight="1">
      <c r="A25" s="13" t="s">
        <v>27</v>
      </c>
      <c r="B25" s="18" t="s">
        <v>28</v>
      </c>
      <c r="C25" s="19">
        <f>C26</f>
        <v>89620</v>
      </c>
      <c r="D25" s="19">
        <f>D26</f>
        <v>0</v>
      </c>
      <c r="E25" s="12">
        <f t="shared" ref="E25:E26" si="2">D25/C25</f>
        <v>0</v>
      </c>
    </row>
    <row r="26" spans="1:5" ht="37.5" customHeight="1">
      <c r="A26" s="13" t="s">
        <v>123</v>
      </c>
      <c r="B26" s="16" t="s">
        <v>124</v>
      </c>
      <c r="C26" s="11">
        <v>89620</v>
      </c>
      <c r="D26" s="11">
        <v>0</v>
      </c>
      <c r="E26" s="12">
        <f t="shared" si="2"/>
        <v>0</v>
      </c>
    </row>
    <row r="27" spans="1:5" ht="31.5" customHeight="1">
      <c r="A27" s="24" t="s">
        <v>35</v>
      </c>
      <c r="B27" s="25" t="s">
        <v>36</v>
      </c>
      <c r="C27" s="26">
        <f>C28</f>
        <v>3820875.62</v>
      </c>
      <c r="D27" s="26">
        <f>D28</f>
        <v>4074569.1</v>
      </c>
      <c r="E27" s="27">
        <f>D27/C27</f>
        <v>1.066396686317677</v>
      </c>
    </row>
    <row r="28" spans="1:5" ht="47.25" customHeight="1">
      <c r="A28" s="13" t="s">
        <v>37</v>
      </c>
      <c r="B28" s="15" t="s">
        <v>38</v>
      </c>
      <c r="C28" s="5">
        <f>C29+C30+C32+C34+C40</f>
        <v>3820875.62</v>
      </c>
      <c r="D28" s="5">
        <f>D29+D30+D31+D32+D34+D40</f>
        <v>4074569.1</v>
      </c>
      <c r="E28" s="6">
        <f>D28/C28</f>
        <v>1.066396686317677</v>
      </c>
    </row>
    <row r="29" spans="1:5" ht="36" customHeight="1">
      <c r="A29" s="13" t="s">
        <v>39</v>
      </c>
      <c r="B29" s="15" t="s">
        <v>40</v>
      </c>
      <c r="C29" s="11">
        <v>2117428</v>
      </c>
      <c r="D29" s="11">
        <v>2292675</v>
      </c>
      <c r="E29" s="12">
        <f>D29/C29</f>
        <v>1.0827640892630115</v>
      </c>
    </row>
    <row r="30" spans="1:5" ht="36" customHeight="1">
      <c r="A30" s="13" t="s">
        <v>113</v>
      </c>
      <c r="B30" s="15" t="s">
        <v>114</v>
      </c>
      <c r="C30" s="11">
        <v>34335</v>
      </c>
      <c r="D30" s="11">
        <v>34335</v>
      </c>
      <c r="E30" s="12">
        <f>D30/C30</f>
        <v>1</v>
      </c>
    </row>
    <row r="31" spans="1:5" ht="36" customHeight="1">
      <c r="A31" s="13" t="s">
        <v>134</v>
      </c>
      <c r="B31" s="16" t="s">
        <v>135</v>
      </c>
      <c r="C31" s="11">
        <v>0</v>
      </c>
      <c r="D31" s="11">
        <v>53763.5</v>
      </c>
      <c r="E31" s="12" t="s">
        <v>117</v>
      </c>
    </row>
    <row r="32" spans="1:5" ht="36.75" customHeight="1">
      <c r="A32" s="13" t="s">
        <v>41</v>
      </c>
      <c r="B32" s="16" t="s">
        <v>42</v>
      </c>
      <c r="C32" s="11">
        <v>84664.25</v>
      </c>
      <c r="D32" s="11">
        <v>346851.5</v>
      </c>
      <c r="E32" s="12">
        <f>D32/C32</f>
        <v>4.0967881957260595</v>
      </c>
    </row>
    <row r="33" spans="1:5" ht="33.75" hidden="1" customHeight="1">
      <c r="A33" s="13" t="s">
        <v>43</v>
      </c>
      <c r="B33" s="16" t="s">
        <v>44</v>
      </c>
      <c r="C33" s="11"/>
      <c r="D33" s="11"/>
      <c r="E33" s="12"/>
    </row>
    <row r="34" spans="1:5" ht="56.25" customHeight="1">
      <c r="A34" s="13" t="s">
        <v>45</v>
      </c>
      <c r="B34" s="15" t="s">
        <v>46</v>
      </c>
      <c r="C34" s="11">
        <v>49965.54</v>
      </c>
      <c r="D34" s="11">
        <v>50853.64</v>
      </c>
      <c r="E34" s="12">
        <f>D34/C34</f>
        <v>1.0177742500131091</v>
      </c>
    </row>
    <row r="35" spans="1:5" ht="45.75" hidden="1" customHeight="1">
      <c r="A35" s="13" t="s">
        <v>47</v>
      </c>
      <c r="B35" s="15" t="s">
        <v>48</v>
      </c>
      <c r="C35" s="11"/>
      <c r="D35" s="11"/>
      <c r="E35" s="12"/>
    </row>
    <row r="36" spans="1:5" ht="29.25" hidden="1" customHeight="1">
      <c r="A36" s="13" t="s">
        <v>49</v>
      </c>
      <c r="B36" s="15" t="s">
        <v>50</v>
      </c>
      <c r="C36" s="11"/>
      <c r="D36" s="11"/>
      <c r="E36" s="12" t="e">
        <f t="shared" ref="E36:E37" si="3">D36/C36</f>
        <v>#DIV/0!</v>
      </c>
    </row>
    <row r="37" spans="1:5" ht="66" hidden="1" customHeight="1">
      <c r="A37" s="13" t="s">
        <v>51</v>
      </c>
      <c r="B37" s="16" t="s">
        <v>52</v>
      </c>
      <c r="C37" s="11">
        <v>0</v>
      </c>
      <c r="D37" s="11">
        <v>0</v>
      </c>
      <c r="E37" s="12" t="e">
        <f t="shared" si="3"/>
        <v>#DIV/0!</v>
      </c>
    </row>
    <row r="38" spans="1:5" ht="72" hidden="1" customHeight="1">
      <c r="A38" s="13" t="s">
        <v>53</v>
      </c>
      <c r="B38" s="16" t="s">
        <v>54</v>
      </c>
      <c r="C38" s="11"/>
      <c r="D38" s="11"/>
      <c r="E38" s="12"/>
    </row>
    <row r="39" spans="1:5" ht="48" hidden="1" customHeight="1">
      <c r="A39" s="13" t="s">
        <v>55</v>
      </c>
      <c r="B39" s="16" t="s">
        <v>56</v>
      </c>
      <c r="C39" s="11"/>
      <c r="D39" s="11"/>
      <c r="E39" s="12">
        <v>0</v>
      </c>
    </row>
    <row r="40" spans="1:5" ht="57.75" customHeight="1">
      <c r="A40" s="13" t="s">
        <v>51</v>
      </c>
      <c r="B40" s="16" t="s">
        <v>52</v>
      </c>
      <c r="C40" s="11">
        <v>1534482.83</v>
      </c>
      <c r="D40" s="11">
        <v>1296090.46</v>
      </c>
      <c r="E40" s="12">
        <f>D40/C40</f>
        <v>0.84464318183345188</v>
      </c>
    </row>
    <row r="41" spans="1:5" ht="28.5" customHeight="1">
      <c r="A41" s="3"/>
      <c r="B41" s="20" t="s">
        <v>57</v>
      </c>
      <c r="C41" s="5">
        <f>C6+C15+C27</f>
        <v>4122974.44</v>
      </c>
      <c r="D41" s="5">
        <f>D6+D15+D27</f>
        <v>4535326.9000000004</v>
      </c>
      <c r="E41" s="6">
        <f>D41/C41</f>
        <v>1.1000133437645081</v>
      </c>
    </row>
  </sheetData>
  <mergeCells count="4">
    <mergeCell ref="D3:E3"/>
    <mergeCell ref="A1:E2"/>
    <mergeCell ref="A6:B6"/>
    <mergeCell ref="A15:B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5"/>
  <sheetViews>
    <sheetView topLeftCell="A10" zoomScale="140" zoomScaleNormal="140" workbookViewId="0">
      <selection activeCell="E14" sqref="E14"/>
    </sheetView>
  </sheetViews>
  <sheetFormatPr defaultRowHeight="15"/>
  <cols>
    <col min="2" max="2" width="35.42578125" customWidth="1"/>
    <col min="3" max="3" width="18.42578125" customWidth="1"/>
    <col min="4" max="4" width="17.5703125" customWidth="1"/>
    <col min="5" max="5" width="17.85546875" customWidth="1"/>
  </cols>
  <sheetData>
    <row r="1" spans="1:5">
      <c r="A1" s="112" t="s">
        <v>131</v>
      </c>
      <c r="B1" s="112"/>
      <c r="C1" s="112"/>
      <c r="D1" s="112"/>
      <c r="E1" s="112"/>
    </row>
    <row r="2" spans="1:5" ht="39" customHeight="1">
      <c r="A2" s="112"/>
      <c r="B2" s="112"/>
      <c r="C2" s="112"/>
      <c r="D2" s="112"/>
      <c r="E2" s="112"/>
    </row>
    <row r="3" spans="1:5" ht="15.75">
      <c r="A3" s="113"/>
      <c r="B3" s="113"/>
      <c r="C3" s="113"/>
      <c r="D3" s="113"/>
      <c r="E3" s="113"/>
    </row>
    <row r="5" spans="1:5" ht="15.75">
      <c r="B5" s="1"/>
      <c r="D5" s="114" t="s">
        <v>0</v>
      </c>
      <c r="E5" s="114"/>
    </row>
    <row r="6" spans="1:5" ht="51">
      <c r="A6" s="28" t="s">
        <v>62</v>
      </c>
      <c r="B6" s="28" t="s">
        <v>2</v>
      </c>
      <c r="C6" s="28" t="s">
        <v>122</v>
      </c>
      <c r="D6" s="28" t="s">
        <v>129</v>
      </c>
      <c r="E6" s="28" t="s">
        <v>130</v>
      </c>
    </row>
    <row r="7" spans="1: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>
      <c r="A8" s="29" t="s">
        <v>63</v>
      </c>
      <c r="B8" s="24" t="s">
        <v>64</v>
      </c>
      <c r="C8" s="30">
        <f>C9+C10+C11</f>
        <v>784367.53</v>
      </c>
      <c r="D8" s="30">
        <f>D9+D10+D11</f>
        <v>806290.54999999993</v>
      </c>
      <c r="E8" s="31">
        <f t="shared" ref="E8:E15" si="0">D8/C8</f>
        <v>1.0279499331136259</v>
      </c>
    </row>
    <row r="9" spans="1:5" ht="54.75" customHeight="1">
      <c r="A9" s="32" t="s">
        <v>65</v>
      </c>
      <c r="B9" s="16" t="s">
        <v>66</v>
      </c>
      <c r="C9" s="10">
        <v>140088.70000000001</v>
      </c>
      <c r="D9" s="10">
        <v>145701.6</v>
      </c>
      <c r="E9" s="12">
        <f t="shared" si="0"/>
        <v>1.040066757704226</v>
      </c>
    </row>
    <row r="10" spans="1:5" ht="63.75" customHeight="1">
      <c r="A10" s="32" t="s">
        <v>67</v>
      </c>
      <c r="B10" s="16" t="s">
        <v>68</v>
      </c>
      <c r="C10" s="10">
        <v>576243.32999999996</v>
      </c>
      <c r="D10" s="10">
        <v>613185.94999999995</v>
      </c>
      <c r="E10" s="12">
        <f t="shared" si="0"/>
        <v>1.0641094101687911</v>
      </c>
    </row>
    <row r="11" spans="1:5" ht="30.75" customHeight="1">
      <c r="A11" s="32" t="s">
        <v>69</v>
      </c>
      <c r="B11" s="16" t="s">
        <v>70</v>
      </c>
      <c r="C11" s="10">
        <v>68035.5</v>
      </c>
      <c r="D11" s="10">
        <v>47403</v>
      </c>
      <c r="E11" s="12">
        <f t="shared" si="0"/>
        <v>0.69673920232819631</v>
      </c>
    </row>
    <row r="12" spans="1:5" ht="24" customHeight="1">
      <c r="A12" s="29" t="s">
        <v>71</v>
      </c>
      <c r="B12" s="33" t="s">
        <v>72</v>
      </c>
      <c r="C12" s="30">
        <f>C13</f>
        <v>49965.54</v>
      </c>
      <c r="D12" s="30">
        <f>D13</f>
        <v>50853.64</v>
      </c>
      <c r="E12" s="31">
        <f t="shared" si="0"/>
        <v>1.0177742500131091</v>
      </c>
    </row>
    <row r="13" spans="1:5" ht="45" customHeight="1">
      <c r="A13" s="32" t="s">
        <v>73</v>
      </c>
      <c r="B13" s="16" t="s">
        <v>74</v>
      </c>
      <c r="C13" s="10">
        <v>49965.54</v>
      </c>
      <c r="D13" s="10">
        <v>50853.64</v>
      </c>
      <c r="E13" s="12">
        <f t="shared" si="0"/>
        <v>1.0177742500131091</v>
      </c>
    </row>
    <row r="14" spans="1:5" ht="38.25" customHeight="1">
      <c r="A14" s="29" t="s">
        <v>75</v>
      </c>
      <c r="B14" s="33" t="s">
        <v>76</v>
      </c>
      <c r="C14" s="30">
        <f>C15</f>
        <v>2000</v>
      </c>
      <c r="D14" s="30">
        <f>D15</f>
        <v>46000</v>
      </c>
      <c r="E14" s="31">
        <f t="shared" si="0"/>
        <v>23</v>
      </c>
    </row>
    <row r="15" spans="1:5" ht="33.75" customHeight="1">
      <c r="A15" s="32" t="s">
        <v>77</v>
      </c>
      <c r="B15" s="16" t="s">
        <v>78</v>
      </c>
      <c r="C15" s="10">
        <v>2000</v>
      </c>
      <c r="D15" s="10">
        <v>46000</v>
      </c>
      <c r="E15" s="12">
        <f t="shared" si="0"/>
        <v>23</v>
      </c>
    </row>
    <row r="16" spans="1:5" hidden="1">
      <c r="A16" s="32"/>
      <c r="B16" s="16"/>
      <c r="C16" s="10"/>
      <c r="D16" s="10"/>
      <c r="E16" s="12"/>
    </row>
    <row r="17" spans="1:5">
      <c r="A17" s="29" t="s">
        <v>79</v>
      </c>
      <c r="B17" s="33" t="s">
        <v>80</v>
      </c>
      <c r="C17" s="30">
        <f>C18</f>
        <v>536891.93000000005</v>
      </c>
      <c r="D17" s="30">
        <f>D18</f>
        <v>1075694.77</v>
      </c>
      <c r="E17" s="31">
        <f t="shared" ref="E17:E24" si="1">D17/C17</f>
        <v>2.0035592079024171</v>
      </c>
    </row>
    <row r="18" spans="1:5">
      <c r="A18" s="32" t="s">
        <v>81</v>
      </c>
      <c r="B18" s="16" t="s">
        <v>82</v>
      </c>
      <c r="C18" s="10">
        <v>536891.93000000005</v>
      </c>
      <c r="D18" s="10">
        <v>1075694.77</v>
      </c>
      <c r="E18" s="103">
        <f t="shared" si="1"/>
        <v>2.0035592079024171</v>
      </c>
    </row>
    <row r="19" spans="1:5" ht="32.25" customHeight="1">
      <c r="A19" s="29" t="s">
        <v>83</v>
      </c>
      <c r="B19" s="33" t="s">
        <v>84</v>
      </c>
      <c r="C19" s="30">
        <f>C20</f>
        <v>479702.07</v>
      </c>
      <c r="D19" s="30">
        <f t="shared" ref="D19:E19" si="2">D20</f>
        <v>623466.03</v>
      </c>
      <c r="E19" s="31">
        <f t="shared" si="1"/>
        <v>1.2996942664850291</v>
      </c>
    </row>
    <row r="20" spans="1:5">
      <c r="A20" s="32" t="s">
        <v>85</v>
      </c>
      <c r="B20" s="16" t="s">
        <v>86</v>
      </c>
      <c r="C20" s="10">
        <v>479702.07</v>
      </c>
      <c r="D20" s="10">
        <v>623466.03</v>
      </c>
      <c r="E20" s="12">
        <f t="shared" si="1"/>
        <v>1.2996942664850291</v>
      </c>
    </row>
    <row r="21" spans="1:5" ht="37.5" customHeight="1">
      <c r="A21" s="29" t="s">
        <v>87</v>
      </c>
      <c r="B21" s="33" t="s">
        <v>88</v>
      </c>
      <c r="C21" s="30">
        <f>C22</f>
        <v>1292094.1599999999</v>
      </c>
      <c r="D21" s="30">
        <f>D22</f>
        <v>1843035.87</v>
      </c>
      <c r="E21" s="31">
        <f t="shared" si="1"/>
        <v>1.4263943968294077</v>
      </c>
    </row>
    <row r="22" spans="1:5">
      <c r="A22" s="32" t="s">
        <v>89</v>
      </c>
      <c r="B22" s="13" t="s">
        <v>90</v>
      </c>
      <c r="C22" s="10">
        <v>1292094.1599999999</v>
      </c>
      <c r="D22" s="10">
        <v>1843035.87</v>
      </c>
      <c r="E22" s="12">
        <f t="shared" si="1"/>
        <v>1.4263943968294077</v>
      </c>
    </row>
    <row r="23" spans="1:5">
      <c r="A23" s="29" t="s">
        <v>91</v>
      </c>
      <c r="B23" s="24" t="s">
        <v>92</v>
      </c>
      <c r="C23" s="30">
        <f>C24</f>
        <v>27000</v>
      </c>
      <c r="D23" s="30">
        <f>D24</f>
        <v>27000</v>
      </c>
      <c r="E23" s="31">
        <f t="shared" si="1"/>
        <v>1</v>
      </c>
    </row>
    <row r="24" spans="1:5">
      <c r="A24" s="32" t="s">
        <v>93</v>
      </c>
      <c r="B24" s="13" t="s">
        <v>94</v>
      </c>
      <c r="C24" s="10">
        <v>27000</v>
      </c>
      <c r="D24" s="10">
        <v>27000</v>
      </c>
      <c r="E24" s="12">
        <f t="shared" si="1"/>
        <v>1</v>
      </c>
    </row>
    <row r="25" spans="1:5">
      <c r="A25" s="32"/>
      <c r="B25" s="34" t="s">
        <v>95</v>
      </c>
      <c r="C25" s="5">
        <f>C8+C12+C14+C17+C19+C21+C23</f>
        <v>3172021.23</v>
      </c>
      <c r="D25" s="5">
        <f>D8+D12+D14+D17+D19+D21+D23</f>
        <v>4472340.8600000003</v>
      </c>
      <c r="E25" s="6">
        <f>D25/C25</f>
        <v>1.4099340879884339</v>
      </c>
    </row>
  </sheetData>
  <mergeCells count="3">
    <mergeCell ref="A1:E2"/>
    <mergeCell ref="A3:E3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8"/>
  <sheetViews>
    <sheetView tabSelected="1" zoomScale="120" zoomScaleNormal="120" workbookViewId="0">
      <selection activeCell="D22" sqref="D22"/>
    </sheetView>
  </sheetViews>
  <sheetFormatPr defaultRowHeight="15"/>
  <cols>
    <col min="1" max="1" width="58.5703125" customWidth="1"/>
    <col min="2" max="2" width="20.140625" customWidth="1"/>
    <col min="3" max="3" width="20" customWidth="1"/>
    <col min="4" max="4" width="20.42578125" customWidth="1"/>
  </cols>
  <sheetData>
    <row r="1" spans="1:4">
      <c r="A1" s="115" t="s">
        <v>128</v>
      </c>
      <c r="B1" s="115"/>
      <c r="C1" s="115"/>
      <c r="D1" s="115"/>
    </row>
    <row r="2" spans="1:4" ht="30.75" customHeight="1">
      <c r="A2" s="115"/>
      <c r="B2" s="115"/>
      <c r="C2" s="115"/>
      <c r="D2" s="115"/>
    </row>
    <row r="3" spans="1:4" ht="15" customHeight="1">
      <c r="A3" s="122" t="s">
        <v>96</v>
      </c>
      <c r="B3" s="116" t="s">
        <v>122</v>
      </c>
      <c r="C3" s="118" t="s">
        <v>129</v>
      </c>
      <c r="D3" s="120" t="s">
        <v>130</v>
      </c>
    </row>
    <row r="4" spans="1:4" ht="31.5" customHeight="1">
      <c r="A4" s="123"/>
      <c r="B4" s="117"/>
      <c r="C4" s="119"/>
      <c r="D4" s="121"/>
    </row>
    <row r="5" spans="1:4" ht="50.25" customHeight="1">
      <c r="A5" s="83" t="s">
        <v>97</v>
      </c>
      <c r="B5" s="84">
        <f>B6+B8+B15+B17+B22+B24+B26</f>
        <v>2585163.7600000002</v>
      </c>
      <c r="C5" s="84">
        <f>C6+C8+C15+C17+C22+C24+C26</f>
        <v>3618489.7</v>
      </c>
      <c r="D5" s="85">
        <f>C5/B5</f>
        <v>1.3997139198640165</v>
      </c>
    </row>
    <row r="6" spans="1:4" ht="50.25" customHeight="1">
      <c r="A6" s="91" t="s">
        <v>115</v>
      </c>
      <c r="B6" s="98">
        <f>B7</f>
        <v>0</v>
      </c>
      <c r="C6" s="98">
        <f>C7</f>
        <v>0</v>
      </c>
      <c r="D6" s="86" t="s">
        <v>117</v>
      </c>
    </row>
    <row r="7" spans="1:4" ht="50.25" customHeight="1">
      <c r="A7" s="89" t="s">
        <v>116</v>
      </c>
      <c r="B7" s="90">
        <v>0</v>
      </c>
      <c r="C7" s="90">
        <v>0</v>
      </c>
      <c r="D7" s="87" t="s">
        <v>117</v>
      </c>
    </row>
    <row r="8" spans="1:4" ht="66.75" customHeight="1">
      <c r="A8" s="97" t="s">
        <v>98</v>
      </c>
      <c r="B8" s="88">
        <f>B9+B10+B12+B13+B14</f>
        <v>808367.53</v>
      </c>
      <c r="C8" s="88">
        <f>C9+C10+C12+C13+C14</f>
        <v>833290.55</v>
      </c>
      <c r="D8" s="86">
        <f t="shared" ref="D8:D23" si="0">C8/B8</f>
        <v>1.030831297739037</v>
      </c>
    </row>
    <row r="9" spans="1:4" ht="56.25" customHeight="1">
      <c r="A9" s="89" t="s">
        <v>99</v>
      </c>
      <c r="B9" s="90">
        <v>716332.03</v>
      </c>
      <c r="C9" s="90">
        <v>758887.55</v>
      </c>
      <c r="D9" s="87">
        <f t="shared" si="0"/>
        <v>1.0594075347991909</v>
      </c>
    </row>
    <row r="10" spans="1:4" ht="39" customHeight="1">
      <c r="A10" s="89" t="s">
        <v>100</v>
      </c>
      <c r="B10" s="90">
        <v>54044</v>
      </c>
      <c r="C10" s="90">
        <v>37500</v>
      </c>
      <c r="D10" s="87">
        <f t="shared" si="0"/>
        <v>0.69387906150543999</v>
      </c>
    </row>
    <row r="11" spans="1:4" ht="54.75" customHeight="1">
      <c r="A11" s="89" t="s">
        <v>118</v>
      </c>
      <c r="B11" s="90">
        <v>0</v>
      </c>
      <c r="C11" s="90">
        <v>0</v>
      </c>
      <c r="D11" s="87" t="s">
        <v>117</v>
      </c>
    </row>
    <row r="12" spans="1:4" ht="39" customHeight="1">
      <c r="A12" s="89" t="s">
        <v>101</v>
      </c>
      <c r="B12" s="90">
        <v>10991.5</v>
      </c>
      <c r="C12" s="90">
        <v>9903</v>
      </c>
      <c r="D12" s="87">
        <f t="shared" si="0"/>
        <v>0.90096893053723337</v>
      </c>
    </row>
    <row r="13" spans="1:4" ht="27.75" customHeight="1">
      <c r="A13" s="89" t="s">
        <v>102</v>
      </c>
      <c r="B13" s="90">
        <v>0</v>
      </c>
      <c r="C13" s="90">
        <v>0</v>
      </c>
      <c r="D13" s="87" t="s">
        <v>117</v>
      </c>
    </row>
    <row r="14" spans="1:4" ht="45" customHeight="1">
      <c r="A14" s="89" t="s">
        <v>103</v>
      </c>
      <c r="B14" s="90">
        <v>27000</v>
      </c>
      <c r="C14" s="90">
        <v>27000</v>
      </c>
      <c r="D14" s="87">
        <f t="shared" si="0"/>
        <v>1</v>
      </c>
    </row>
    <row r="15" spans="1:4" ht="70.5" customHeight="1">
      <c r="A15" s="97" t="s">
        <v>112</v>
      </c>
      <c r="B15" s="88">
        <f>B16</f>
        <v>2000</v>
      </c>
      <c r="C15" s="88">
        <f>C16</f>
        <v>46000</v>
      </c>
      <c r="D15" s="86">
        <f t="shared" si="0"/>
        <v>23</v>
      </c>
    </row>
    <row r="16" spans="1:4" ht="71.25" customHeight="1">
      <c r="A16" s="89" t="s">
        <v>104</v>
      </c>
      <c r="B16" s="90">
        <v>2000</v>
      </c>
      <c r="C16" s="90">
        <v>46000</v>
      </c>
      <c r="D16" s="87">
        <f t="shared" si="0"/>
        <v>23</v>
      </c>
    </row>
    <row r="17" spans="1:5" ht="57" customHeight="1">
      <c r="A17" s="91" t="s">
        <v>105</v>
      </c>
      <c r="B17" s="92">
        <f>B18+B19+B20+B21</f>
        <v>1292094.1600000001</v>
      </c>
      <c r="C17" s="92">
        <f>C18+C19+C20+C21</f>
        <v>1843035.87</v>
      </c>
      <c r="D17" s="86">
        <f t="shared" si="0"/>
        <v>1.4263943968294075</v>
      </c>
    </row>
    <row r="18" spans="1:5" ht="54.75" customHeight="1">
      <c r="A18" s="93" t="s">
        <v>106</v>
      </c>
      <c r="B18" s="90">
        <v>1126693.8600000001</v>
      </c>
      <c r="C18" s="90">
        <v>1424050.8</v>
      </c>
      <c r="D18" s="87">
        <f t="shared" si="0"/>
        <v>1.26391990811062</v>
      </c>
    </row>
    <row r="19" spans="1:5" ht="36" customHeight="1">
      <c r="A19" s="93" t="s">
        <v>107</v>
      </c>
      <c r="B19" s="90">
        <v>63310.85</v>
      </c>
      <c r="C19" s="90">
        <v>58910.85</v>
      </c>
      <c r="D19" s="87">
        <f t="shared" si="0"/>
        <v>0.93050164387304857</v>
      </c>
    </row>
    <row r="20" spans="1:5" ht="39.75" customHeight="1">
      <c r="A20" s="94" t="s">
        <v>108</v>
      </c>
      <c r="B20" s="90">
        <v>93177.95</v>
      </c>
      <c r="C20" s="90">
        <v>102909.42</v>
      </c>
      <c r="D20" s="87">
        <f t="shared" si="0"/>
        <v>1.1044396233228999</v>
      </c>
    </row>
    <row r="21" spans="1:5" ht="67.5" customHeight="1">
      <c r="A21" s="93" t="s">
        <v>119</v>
      </c>
      <c r="B21" s="90">
        <v>8911.5</v>
      </c>
      <c r="C21" s="90">
        <v>257164.79999999999</v>
      </c>
      <c r="D21" s="87">
        <f t="shared" si="0"/>
        <v>28.857633395051337</v>
      </c>
    </row>
    <row r="22" spans="1:5" ht="40.5" customHeight="1">
      <c r="A22" s="100" t="s">
        <v>126</v>
      </c>
      <c r="B22" s="102">
        <f>B23</f>
        <v>3000</v>
      </c>
      <c r="C22" s="102">
        <f>C23</f>
        <v>0</v>
      </c>
      <c r="D22" s="86">
        <f t="shared" si="0"/>
        <v>0</v>
      </c>
    </row>
    <row r="23" spans="1:5" ht="48.75" customHeight="1">
      <c r="A23" s="101" t="s">
        <v>120</v>
      </c>
      <c r="B23" s="99">
        <v>3000</v>
      </c>
      <c r="C23" s="99">
        <v>0</v>
      </c>
      <c r="D23" s="87">
        <f t="shared" si="0"/>
        <v>0</v>
      </c>
    </row>
    <row r="24" spans="1:5" ht="66" customHeight="1">
      <c r="A24" s="100" t="s">
        <v>127</v>
      </c>
      <c r="B24" s="102">
        <f>B25</f>
        <v>0</v>
      </c>
      <c r="C24" s="102">
        <f>C25</f>
        <v>0</v>
      </c>
      <c r="D24" s="86" t="s">
        <v>117</v>
      </c>
    </row>
    <row r="25" spans="1:5" ht="48.75" customHeight="1">
      <c r="A25" s="101" t="s">
        <v>121</v>
      </c>
      <c r="B25" s="99">
        <v>0</v>
      </c>
      <c r="C25" s="99">
        <v>0</v>
      </c>
      <c r="D25" s="87" t="s">
        <v>117</v>
      </c>
    </row>
    <row r="26" spans="1:5" ht="47.25" customHeight="1">
      <c r="A26" s="95" t="s">
        <v>125</v>
      </c>
      <c r="B26" s="88">
        <f>B27+B28+B29</f>
        <v>479702.07</v>
      </c>
      <c r="C26" s="88">
        <f>C27+C28+C29</f>
        <v>896163.28</v>
      </c>
      <c r="D26" s="86">
        <f>C26/B26</f>
        <v>1.8681663808538496</v>
      </c>
    </row>
    <row r="27" spans="1:5" ht="39" customHeight="1">
      <c r="A27" s="96" t="s">
        <v>109</v>
      </c>
      <c r="B27" s="90">
        <v>380902.27</v>
      </c>
      <c r="C27" s="90">
        <v>708690.78</v>
      </c>
      <c r="D27" s="87">
        <f>C27/B27</f>
        <v>1.8605580376299673</v>
      </c>
    </row>
    <row r="28" spans="1:5" ht="21" customHeight="1">
      <c r="A28" s="93" t="s">
        <v>110</v>
      </c>
      <c r="B28" s="90">
        <v>0</v>
      </c>
      <c r="C28" s="90">
        <v>0</v>
      </c>
      <c r="D28" s="87" t="s">
        <v>117</v>
      </c>
    </row>
    <row r="29" spans="1:5" ht="38.25" customHeight="1">
      <c r="A29" s="93" t="s">
        <v>111</v>
      </c>
      <c r="B29" s="90">
        <v>98799.8</v>
      </c>
      <c r="C29" s="90">
        <v>187472.5</v>
      </c>
      <c r="D29" s="87">
        <f t="shared" ref="D29" si="1">C29/B29</f>
        <v>1.8974987803619034</v>
      </c>
    </row>
    <row r="30" spans="1:5" ht="55.5" customHeight="1">
      <c r="A30" s="43"/>
      <c r="B30" s="41"/>
      <c r="C30" s="41"/>
      <c r="D30" s="57"/>
      <c r="E30" s="35"/>
    </row>
    <row r="31" spans="1:5" ht="107.25" customHeight="1">
      <c r="A31" s="40"/>
      <c r="B31" s="39"/>
      <c r="C31" s="39"/>
      <c r="D31" s="47"/>
    </row>
    <row r="32" spans="1:5" ht="91.5" customHeight="1">
      <c r="A32" s="42"/>
      <c r="B32" s="39"/>
      <c r="C32" s="56"/>
      <c r="D32" s="82"/>
      <c r="E32" s="35"/>
    </row>
    <row r="33" spans="1:5" ht="105.75" customHeight="1">
      <c r="A33" s="40"/>
      <c r="B33" s="56"/>
      <c r="C33" s="56"/>
      <c r="D33" s="66"/>
      <c r="E33" s="35"/>
    </row>
    <row r="34" spans="1:5" ht="89.25" customHeight="1">
      <c r="A34" s="42"/>
      <c r="B34" s="44"/>
      <c r="C34" s="56"/>
      <c r="D34" s="54"/>
      <c r="E34" s="35"/>
    </row>
    <row r="35" spans="1:5" ht="122.25" customHeight="1">
      <c r="A35" s="78"/>
      <c r="B35" s="81"/>
      <c r="C35" s="81"/>
      <c r="D35" s="66"/>
      <c r="E35" s="35"/>
    </row>
    <row r="36" spans="1:5" ht="69" customHeight="1">
      <c r="A36" s="40"/>
      <c r="B36" s="39"/>
      <c r="C36" s="45"/>
      <c r="D36" s="54"/>
      <c r="E36" s="35"/>
    </row>
    <row r="37" spans="1:5" ht="53.25" customHeight="1">
      <c r="A37" s="40"/>
      <c r="B37" s="39"/>
      <c r="C37" s="56"/>
      <c r="D37" s="47"/>
    </row>
    <row r="38" spans="1:5" ht="60" customHeight="1">
      <c r="A38" s="40"/>
      <c r="B38" s="39"/>
      <c r="C38" s="77"/>
      <c r="D38" s="47"/>
      <c r="E38" s="35"/>
    </row>
    <row r="39" spans="1:5" ht="84" customHeight="1">
      <c r="A39" s="78"/>
      <c r="B39" s="67"/>
      <c r="C39" s="67"/>
      <c r="D39" s="47"/>
      <c r="E39" s="35"/>
    </row>
    <row r="40" spans="1:5" ht="75.75" customHeight="1">
      <c r="A40" s="40"/>
      <c r="B40" s="39"/>
      <c r="C40" s="39"/>
      <c r="D40" s="46"/>
      <c r="E40" s="35"/>
    </row>
    <row r="41" spans="1:5" ht="53.25" customHeight="1">
      <c r="A41" s="80"/>
      <c r="B41" s="39"/>
      <c r="C41" s="69"/>
      <c r="D41" s="47"/>
    </row>
    <row r="42" spans="1:5" ht="198" customHeight="1">
      <c r="A42" s="42"/>
      <c r="B42" s="39"/>
      <c r="C42" s="77"/>
      <c r="D42" s="47"/>
      <c r="E42" s="35"/>
    </row>
    <row r="43" spans="1:5" ht="132.75" customHeight="1">
      <c r="A43" s="40"/>
      <c r="B43" s="39"/>
      <c r="C43" s="39"/>
      <c r="D43" s="47"/>
      <c r="E43" s="35"/>
    </row>
    <row r="44" spans="1:5" ht="72.75" customHeight="1">
      <c r="A44" s="78"/>
      <c r="B44" s="79"/>
      <c r="C44" s="79"/>
      <c r="D44" s="47"/>
      <c r="E44" s="35"/>
    </row>
    <row r="45" spans="1:5" ht="56.25" customHeight="1">
      <c r="A45" s="40"/>
      <c r="B45" s="77"/>
      <c r="C45" s="39"/>
      <c r="D45" s="47"/>
    </row>
    <row r="46" spans="1:5" ht="57.75" customHeight="1">
      <c r="A46" s="61"/>
      <c r="B46" s="39"/>
      <c r="C46" s="44"/>
      <c r="D46" s="76"/>
      <c r="E46" s="35"/>
    </row>
    <row r="47" spans="1:5" ht="115.5" customHeight="1">
      <c r="A47" s="40"/>
      <c r="B47" s="44"/>
      <c r="C47" s="39"/>
      <c r="D47" s="47"/>
      <c r="E47" s="35"/>
    </row>
    <row r="48" spans="1:5" ht="15.75" hidden="1">
      <c r="A48" s="68"/>
      <c r="B48" s="73"/>
      <c r="C48" s="73"/>
      <c r="D48" s="74"/>
    </row>
    <row r="49" spans="1:5" ht="73.5" customHeight="1">
      <c r="A49" s="59"/>
      <c r="B49" s="39"/>
      <c r="C49" s="39"/>
      <c r="D49" s="47"/>
      <c r="E49" s="35"/>
    </row>
    <row r="50" spans="1:5" ht="36" customHeight="1">
      <c r="A50" s="59"/>
      <c r="B50" s="39"/>
      <c r="C50" s="70"/>
      <c r="D50" s="54"/>
      <c r="E50" s="35"/>
    </row>
    <row r="51" spans="1:5" ht="137.25" customHeight="1">
      <c r="A51" s="40"/>
      <c r="B51" s="39"/>
      <c r="C51" s="39"/>
      <c r="D51" s="47"/>
      <c r="E51" s="35"/>
    </row>
    <row r="52" spans="1:5" ht="88.5" customHeight="1">
      <c r="A52" s="42"/>
      <c r="B52" s="39"/>
      <c r="C52" s="75"/>
      <c r="D52" s="37"/>
      <c r="E52" s="35"/>
    </row>
    <row r="53" spans="1:5" ht="171" customHeight="1">
      <c r="A53" s="40"/>
      <c r="B53" s="44"/>
      <c r="C53" s="39"/>
      <c r="D53" s="47"/>
      <c r="E53" s="35"/>
    </row>
    <row r="54" spans="1:5" ht="104.25" customHeight="1">
      <c r="A54" s="59"/>
      <c r="B54" s="39"/>
      <c r="C54" s="39"/>
      <c r="D54" s="47"/>
    </row>
    <row r="55" spans="1:5" ht="55.5" customHeight="1">
      <c r="A55" s="40"/>
      <c r="B55" s="70"/>
      <c r="C55" s="45"/>
      <c r="D55" s="54"/>
      <c r="E55" s="35"/>
    </row>
    <row r="56" spans="1:5" ht="184.5" customHeight="1">
      <c r="A56" s="40"/>
      <c r="B56" s="39"/>
      <c r="C56" s="71"/>
      <c r="D56" s="72"/>
    </row>
    <row r="57" spans="1:5" ht="152.25" customHeight="1">
      <c r="A57" s="59"/>
      <c r="B57" s="51"/>
      <c r="C57" s="70"/>
      <c r="D57" s="52"/>
      <c r="E57" s="35"/>
    </row>
    <row r="58" spans="1:5" ht="105.75" customHeight="1">
      <c r="A58" s="40"/>
      <c r="B58" s="69"/>
      <c r="C58" s="62"/>
      <c r="D58" s="47"/>
      <c r="E58" s="35"/>
    </row>
    <row r="59" spans="1:5" ht="116.25" customHeight="1">
      <c r="A59" s="40"/>
      <c r="B59" s="39"/>
      <c r="C59" s="39"/>
      <c r="D59" s="46"/>
      <c r="E59" s="35"/>
    </row>
    <row r="60" spans="1:5" ht="100.5" customHeight="1">
      <c r="A60" s="63"/>
      <c r="B60" s="65"/>
      <c r="C60" s="67"/>
      <c r="D60" s="66"/>
      <c r="E60" s="35"/>
    </row>
    <row r="61" spans="1:5" ht="54" customHeight="1">
      <c r="A61" s="59"/>
      <c r="B61" s="39"/>
      <c r="C61" s="39"/>
      <c r="D61" s="47"/>
    </row>
    <row r="62" spans="1:5" ht="57" customHeight="1">
      <c r="A62" s="59"/>
      <c r="B62" s="64"/>
      <c r="C62" s="44"/>
      <c r="D62" s="47"/>
      <c r="E62" s="35"/>
    </row>
    <row r="63" spans="1:5" ht="153" customHeight="1">
      <c r="A63" s="40"/>
      <c r="B63" s="39"/>
      <c r="C63" s="39"/>
      <c r="D63" s="46"/>
    </row>
    <row r="64" spans="1:5" ht="56.25" customHeight="1">
      <c r="A64" s="61"/>
      <c r="B64" s="45"/>
      <c r="C64" s="62"/>
      <c r="D64" s="47"/>
    </row>
    <row r="65" spans="1:5" ht="148.5" customHeight="1">
      <c r="A65" s="40"/>
      <c r="B65" s="39"/>
      <c r="C65" s="39"/>
      <c r="D65" s="47"/>
    </row>
    <row r="66" spans="1:5" ht="95.25" customHeight="1">
      <c r="A66" s="50"/>
      <c r="B66" s="39"/>
      <c r="C66" s="48"/>
      <c r="D66" s="54"/>
      <c r="E66" s="35"/>
    </row>
    <row r="67" spans="1:5" ht="63" customHeight="1">
      <c r="A67" s="59"/>
      <c r="B67" s="56"/>
      <c r="C67" s="39"/>
      <c r="D67" s="60"/>
      <c r="E67" s="35"/>
    </row>
    <row r="68" spans="1:5" ht="60.75" customHeight="1">
      <c r="A68" s="58"/>
      <c r="B68" s="39"/>
      <c r="C68" s="45"/>
      <c r="D68" s="52"/>
    </row>
    <row r="69" spans="1:5" ht="59.25" customHeight="1">
      <c r="A69" s="40"/>
      <c r="B69" s="44"/>
      <c r="C69" s="39"/>
      <c r="D69" s="47"/>
    </row>
    <row r="70" spans="1:5" ht="135" customHeight="1">
      <c r="A70" s="50"/>
      <c r="B70" s="39"/>
      <c r="C70" s="38"/>
      <c r="D70" s="47"/>
      <c r="E70" s="35"/>
    </row>
    <row r="71" spans="1:5" ht="73.5" customHeight="1">
      <c r="A71" s="40"/>
      <c r="B71" s="39"/>
      <c r="C71" s="51"/>
      <c r="D71" s="52"/>
    </row>
    <row r="72" spans="1:5" ht="52.5" customHeight="1">
      <c r="A72" s="50"/>
      <c r="B72" s="39"/>
      <c r="C72" s="39"/>
      <c r="D72" s="47"/>
    </row>
    <row r="73" spans="1:5" ht="37.5" customHeight="1">
      <c r="A73" s="49"/>
      <c r="B73" s="44"/>
      <c r="C73" s="53"/>
      <c r="D73" s="47"/>
      <c r="E73" s="55"/>
    </row>
    <row r="74" spans="1:5" ht="42" customHeight="1">
      <c r="A74" s="40"/>
      <c r="B74" s="39"/>
      <c r="C74" s="39"/>
      <c r="D74" s="47"/>
    </row>
    <row r="75" spans="1:5" ht="69.75" customHeight="1">
      <c r="A75" s="40"/>
      <c r="B75" s="44"/>
      <c r="C75" s="45"/>
      <c r="D75" s="47"/>
      <c r="E75" s="35"/>
    </row>
    <row r="76" spans="1:5" ht="126" customHeight="1">
      <c r="A76" s="42"/>
      <c r="B76" s="39"/>
      <c r="C76" s="38"/>
      <c r="D76" s="37"/>
      <c r="E76" s="35"/>
    </row>
    <row r="77" spans="1:5" ht="59.25" customHeight="1">
      <c r="A77" s="40"/>
      <c r="B77" s="39"/>
      <c r="C77" s="38"/>
      <c r="D77" s="37"/>
      <c r="E77" s="35"/>
    </row>
    <row r="78" spans="1:5">
      <c r="A78" s="36"/>
      <c r="B78" s="36"/>
      <c r="C78" s="36"/>
      <c r="D78" s="36"/>
    </row>
  </sheetData>
  <mergeCells count="5">
    <mergeCell ref="A1:D2"/>
    <mergeCell ref="B3:B4"/>
    <mergeCell ref="C3:C4"/>
    <mergeCell ref="D3:D4"/>
    <mergeCell ref="A3:A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2022-04-05T13:44:19Z</dcterms:modified>
</cp:coreProperties>
</file>