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730" windowHeight="11760" firstSheet="2" activeTab="7"/>
  </bookViews>
  <sheets>
    <sheet name="Приложение 1" sheetId="2" r:id="rId1"/>
    <sheet name="Приложение 2" sheetId="3" r:id="rId2"/>
    <sheet name="Приложение 3" sheetId="4" r:id="rId3"/>
    <sheet name="Приложение 4" sheetId="15" r:id="rId4"/>
    <sheet name="Приложение 5" sheetId="16" r:id="rId5"/>
    <sheet name="Приложение 6" sheetId="8" r:id="rId6"/>
    <sheet name="Приложение 7" sheetId="9" r:id="rId7"/>
    <sheet name="Приложение 8" sheetId="17" r:id="rId8"/>
    <sheet name="Приложение 9" sheetId="18" r:id="rId9"/>
    <sheet name="Приложение 10" sheetId="19" r:id="rId10"/>
    <sheet name="Приложение 11" sheetId="13" r:id="rId1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2" i="3"/>
  <c r="C22" i="17"/>
  <c r="D48" i="15"/>
  <c r="D34" i="3"/>
  <c r="E34"/>
  <c r="C34"/>
  <c r="E39"/>
  <c r="D39"/>
  <c r="G52" i="8" l="1"/>
  <c r="D37" i="15"/>
  <c r="D36" s="1"/>
  <c r="C32" i="17"/>
  <c r="C31" s="1"/>
  <c r="C13" i="4"/>
  <c r="D88" i="15"/>
  <c r="D87" s="1"/>
  <c r="C28" i="17"/>
  <c r="D95" i="15"/>
  <c r="E71" i="3"/>
  <c r="D71"/>
  <c r="C71"/>
  <c r="E67"/>
  <c r="D67"/>
  <c r="C67"/>
  <c r="G10" i="8" l="1"/>
  <c r="D68" i="15"/>
  <c r="D54"/>
  <c r="D53" s="1"/>
  <c r="C25" i="17"/>
  <c r="E54" i="16" l="1"/>
  <c r="D54"/>
  <c r="E55"/>
  <c r="D55"/>
  <c r="D61" i="15"/>
  <c r="D60" l="1"/>
  <c r="D81" l="1"/>
  <c r="D22" i="16" l="1"/>
  <c r="E74"/>
  <c r="D74"/>
  <c r="E27" i="17"/>
  <c r="D27"/>
  <c r="D18"/>
  <c r="D14"/>
  <c r="D13"/>
  <c r="C27"/>
  <c r="C26" l="1"/>
  <c r="C20"/>
  <c r="C16"/>
  <c r="C18"/>
  <c r="C17"/>
  <c r="C15"/>
  <c r="C14"/>
  <c r="C13"/>
  <c r="G47" i="9" l="1"/>
  <c r="G11"/>
  <c r="E88" i="16" l="1"/>
  <c r="D88"/>
  <c r="D103" i="15"/>
  <c r="D100" l="1"/>
  <c r="D99" s="1"/>
  <c r="E52" i="3" l="1"/>
  <c r="D52"/>
  <c r="D45"/>
  <c r="E45"/>
  <c r="C45"/>
  <c r="E20" i="17" l="1"/>
  <c r="E14"/>
  <c r="E22"/>
  <c r="D22"/>
  <c r="E22" i="16" l="1"/>
  <c r="D64" i="15"/>
  <c r="D20" i="17" l="1"/>
  <c r="D19" s="1"/>
  <c r="D28"/>
  <c r="D26" s="1"/>
  <c r="E28"/>
  <c r="E26" s="1"/>
  <c r="E25"/>
  <c r="E24" s="1"/>
  <c r="D25"/>
  <c r="D24" s="1"/>
  <c r="C24"/>
  <c r="E21"/>
  <c r="D21"/>
  <c r="C21"/>
  <c r="C19"/>
  <c r="E18"/>
  <c r="E13"/>
  <c r="E31"/>
  <c r="D31"/>
  <c r="E19"/>
  <c r="C12" l="1"/>
  <c r="E12"/>
  <c r="D12"/>
  <c r="E76" i="16" l="1"/>
  <c r="E73"/>
  <c r="D73"/>
  <c r="E58"/>
  <c r="D58"/>
  <c r="D102" i="15"/>
  <c r="D63" i="3" l="1"/>
  <c r="D44" s="1"/>
  <c r="D43" s="1"/>
  <c r="C63"/>
  <c r="C44" s="1"/>
  <c r="C43" s="1"/>
  <c r="D59"/>
  <c r="C59"/>
  <c r="D27"/>
  <c r="C27"/>
  <c r="D24"/>
  <c r="C24"/>
  <c r="D16"/>
  <c r="D15" s="1"/>
  <c r="C16"/>
  <c r="C15" s="1"/>
  <c r="D23" l="1"/>
  <c r="D14" s="1"/>
  <c r="D75" s="1"/>
  <c r="C23"/>
  <c r="C14" s="1"/>
  <c r="C75" l="1"/>
  <c r="H11" i="9"/>
  <c r="H47"/>
  <c r="E30" i="17" s="1"/>
  <c r="E29" s="1"/>
  <c r="E33" s="1"/>
  <c r="D30"/>
  <c r="D29" s="1"/>
  <c r="D33" s="1"/>
  <c r="H55" i="9" l="1"/>
  <c r="E13" i="4"/>
  <c r="D13"/>
  <c r="E62" i="16"/>
  <c r="D62"/>
  <c r="D61" s="1"/>
  <c r="E59" i="3"/>
  <c r="D18" i="15"/>
  <c r="D17" l="1"/>
  <c r="D16" s="1"/>
  <c r="C30" i="17"/>
  <c r="C29" s="1"/>
  <c r="C33" s="1"/>
  <c r="E61" i="16"/>
  <c r="E80"/>
  <c r="D80"/>
  <c r="E70"/>
  <c r="E69" s="1"/>
  <c r="E68" s="1"/>
  <c r="E15"/>
  <c r="E14" s="1"/>
  <c r="E13" s="1"/>
  <c r="D15"/>
  <c r="D14" s="1"/>
  <c r="D13" s="1"/>
  <c r="D70"/>
  <c r="D69" s="1"/>
  <c r="D68" s="1"/>
  <c r="E66"/>
  <c r="E65" s="1"/>
  <c r="E64" s="1"/>
  <c r="D66"/>
  <c r="D65" s="1"/>
  <c r="D64" s="1"/>
  <c r="E31"/>
  <c r="E30" s="1"/>
  <c r="D31"/>
  <c r="D30" s="1"/>
  <c r="D67" i="15"/>
  <c r="D114"/>
  <c r="D113" s="1"/>
  <c r="D98" s="1"/>
  <c r="D77" l="1"/>
  <c r="D73"/>
  <c r="D72" s="1"/>
  <c r="D34"/>
  <c r="D33" s="1"/>
  <c r="D76" i="16" l="1"/>
  <c r="E98"/>
  <c r="E97" s="1"/>
  <c r="D98"/>
  <c r="D97" s="1"/>
  <c r="E87"/>
  <c r="D87"/>
  <c r="E34"/>
  <c r="D34"/>
  <c r="E63" i="3"/>
  <c r="E44" s="1"/>
  <c r="D76" i="15"/>
  <c r="D75" s="1"/>
  <c r="D71"/>
  <c r="D86" i="16" l="1"/>
  <c r="E86"/>
  <c r="G55" i="9"/>
  <c r="G63" i="8" l="1"/>
  <c r="E79" i="16"/>
  <c r="E72" s="1"/>
  <c r="D79"/>
  <c r="D72" s="1"/>
  <c r="E45"/>
  <c r="E44" s="1"/>
  <c r="E43" s="1"/>
  <c r="D45"/>
  <c r="D44" s="1"/>
  <c r="D43" s="1"/>
  <c r="E38"/>
  <c r="E37" s="1"/>
  <c r="D38"/>
  <c r="D37" s="1"/>
  <c r="D41"/>
  <c r="D40" s="1"/>
  <c r="E41"/>
  <c r="E40" s="1"/>
  <c r="D28"/>
  <c r="D27" s="1"/>
  <c r="E28"/>
  <c r="E27" s="1"/>
  <c r="E20"/>
  <c r="D20"/>
  <c r="D19" s="1"/>
  <c r="D57"/>
  <c r="D50"/>
  <c r="D49" s="1"/>
  <c r="D48" s="1"/>
  <c r="E57"/>
  <c r="E50"/>
  <c r="E49" s="1"/>
  <c r="E48" s="1"/>
  <c r="E33"/>
  <c r="D33"/>
  <c r="D18" l="1"/>
  <c r="E19"/>
  <c r="E18" s="1"/>
  <c r="D85" i="15"/>
  <c r="D84" s="1"/>
  <c r="D80"/>
  <c r="D63"/>
  <c r="D52" s="1"/>
  <c r="D46"/>
  <c r="D44"/>
  <c r="D43" s="1"/>
  <c r="D41"/>
  <c r="D40" s="1"/>
  <c r="D31"/>
  <c r="D30" s="1"/>
  <c r="D22"/>
  <c r="E101" i="16" l="1"/>
  <c r="D101"/>
  <c r="D21" i="15"/>
  <c r="D47"/>
  <c r="D79"/>
  <c r="E27" i="3"/>
  <c r="E16"/>
  <c r="E15" s="1"/>
  <c r="E24"/>
  <c r="D117" i="15" l="1"/>
  <c r="C18" i="4" s="1"/>
  <c r="E14" i="3"/>
  <c r="E75" s="1"/>
  <c r="E23"/>
  <c r="E43"/>
  <c r="D14" i="4" l="1"/>
  <c r="D12" s="1"/>
  <c r="E14"/>
  <c r="E12" s="1"/>
  <c r="C14" l="1"/>
  <c r="C12" s="1"/>
</calcChain>
</file>

<file path=xl/sharedStrings.xml><?xml version="1.0" encoding="utf-8"?>
<sst xmlns="http://schemas.openxmlformats.org/spreadsheetml/2006/main" count="1274" uniqueCount="535">
  <si>
    <t>Ремонт и реконструкция памятников и обелистков участника ВОВ на территории Новогоркинского сельского поселения (Закупка товаров, работ и услуг для государственных (муниципальных) нужд)</t>
  </si>
  <si>
    <t>0930120250</t>
  </si>
  <si>
    <t>Подпрограмма "Развитие муниципальной службы"</t>
  </si>
  <si>
    <t>0250000000</t>
  </si>
  <si>
    <t>Основное мероприятие"Профессиональное и дополнительное образование"</t>
  </si>
  <si>
    <t>0250100000</t>
  </si>
  <si>
    <t>0250120160</t>
  </si>
  <si>
    <t>Услуги по организации мероприятий, связанных с подготовкой к Новогодним праздникам на территории Новогоркинского сельского поселения (Закупка товаров, работ и услуг для государственных (муниципальных) нужд)</t>
  </si>
  <si>
    <t>0930120270</t>
  </si>
  <si>
    <t>Непрограммные направления деятельности администрации Новогоркинского сельского поселения</t>
  </si>
  <si>
    <t>Иные непрограммные мероприятия</t>
  </si>
  <si>
    <t>Наименование доходов</t>
  </si>
  <si>
    <t>000 1 00 00000 00 0000 000</t>
  </si>
  <si>
    <t>НАЛОГОВЫЕ И НЕНАЛОГОВЫЕ ДОХОДЫ</t>
  </si>
  <si>
    <t>000 1 01 02000 01 0000 110</t>
  </si>
  <si>
    <t>Налог на доходы физических лиц</t>
  </si>
  <si>
    <t>182 1 01 02010 01 0000 110</t>
  </si>
  <si>
    <t>182 1 01 02020 01 0000 110</t>
  </si>
  <si>
    <t>182 1 01 02030 01 0000 110</t>
  </si>
  <si>
    <t>НАЛОГИ НА ИМУЩЕСТВО</t>
  </si>
  <si>
    <t>Налог на имущество физических лиц</t>
  </si>
  <si>
    <t>182 1 06 01030 10 0000 110</t>
  </si>
  <si>
    <t>Земельный налог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</si>
  <si>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</si>
  <si>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</si>
  <si>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</si>
  <si>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</si>
  <si>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</si>
  <si>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</si>
  <si>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</si>
  <si>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</si>
  <si>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</si>
  <si>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</si>
  <si>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Дотации бюджетам сельских поселений на выравнивание бюджетной обеспеченности</t>
  </si>
  <si>
    <t>ВСЕГО:</t>
  </si>
  <si>
    <t>Сумма ( руб.)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</si>
  <si>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</si>
  <si>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Лежневского муниципального района</t>
  </si>
  <si>
    <t>Ивановской области</t>
  </si>
  <si>
    <t>Прочие неналоговые доходы бюджетов сельских поселений</t>
  </si>
  <si>
    <t>(в процентах)</t>
  </si>
  <si>
    <t>Приложение №1</t>
  </si>
  <si>
    <t>к решению Совета</t>
  </si>
  <si>
    <t>Приложение №2</t>
  </si>
  <si>
    <t>Наименование</t>
  </si>
  <si>
    <t>Приложение №4</t>
  </si>
  <si>
    <t>Обеспечение подготовки,переподготовки, обучение и повышение квалификации муниципальных служащих и специалистов (Закупка товаров, работ и услуг для обеспечения государственных (муниципальных) нужд)</t>
  </si>
  <si>
    <t>Прочие мероприятия по благоустройству (Закупка товаров, работ и услуг для государственных (муниципальных) нужд)</t>
  </si>
  <si>
    <t>Обеспечение мероприятий по пожарной безопасности в населенных пунктах на территории Новогоркинского сельского поселения (Закупка товаров, работ и услуг для обеспечения государственных (муниципальных) нужд)</t>
  </si>
  <si>
    <t>Нормативно-правовое обеспечение и осуществление мероприятий по информационному обеспечению и взаимодействию с Советом (Ассоциацией) муниципальных образований Ивановской области ( Закупка товаров, работ и услуг для обеспечения государственных (муниципальных) нужд)</t>
  </si>
  <si>
    <t>Обеспечение принципов прозрачности, открытости и эффективности местного самоуправления (Закупка товаров, работ и услуг для обеспечения государственных (муниципальных) нужд)</t>
  </si>
  <si>
    <t>Ремонт и реконструкция памятников и обелистков участникам ВОВ на территории Новогоркинского сельского поселения (Закупка товаров, работ и услуг для обеспечения государственных (муниципальных) нужд)</t>
  </si>
  <si>
    <t>Обеспечение мероприятий в сфере культуры, организация культурного досуга (Закупка товаров, работ и услуг для обеспечения государственных (муниципальных) нужд)</t>
  </si>
  <si>
    <t>0260140191</t>
  </si>
  <si>
    <t>0260000000</t>
  </si>
  <si>
    <t>0260100000</t>
  </si>
  <si>
    <t>300</t>
  </si>
  <si>
    <t>0700000000</t>
  </si>
  <si>
    <t xml:space="preserve"> Подпрограмма  " Библиотечное, библиографическое и информационное обслуживание пользователей библиотек"
</t>
  </si>
  <si>
    <t>Основное мероприятие "Развитие библиотечного дела"</t>
  </si>
  <si>
    <t>Код классификации источников финансирования дефицитов бюджетов</t>
  </si>
  <si>
    <t>Наименование кода классификации источников финансирования дефицитов бюджетов</t>
  </si>
  <si>
    <t>Сумма (руб.)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</si>
  <si>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</si>
  <si>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</si>
  <si>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</si>
  <si>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</si>
  <si>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</si>
  <si>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</si>
  <si>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</si>
  <si>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</si>
  <si>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</si>
  <si>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</si>
  <si>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013 01 05 02 01 10 0000 510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</si>
  <si>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</si>
  <si>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</si>
  <si>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</si>
  <si>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</si>
  <si>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</si>
  <si>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</si>
  <si>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</si>
  <si>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</si>
  <si>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</si>
  <si>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</si>
  <si>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</si>
  <si>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</si>
  <si>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</si>
  <si>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</si>
  <si>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</si>
  <si>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</si>
  <si>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</si>
  <si>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0500</t>
  </si>
  <si>
    <t>0503</t>
  </si>
  <si>
    <t>Благоустройство</t>
  </si>
  <si>
    <t>0801</t>
  </si>
  <si>
    <t>КУЛЬТУРА КИНЕМАТОГРАФИЯ</t>
  </si>
  <si>
    <t>0800</t>
  </si>
  <si>
    <t xml:space="preserve">Культура            </t>
  </si>
  <si>
    <t xml:space="preserve"> </t>
  </si>
  <si>
    <t xml:space="preserve">                        Приложение № 10</t>
  </si>
  <si>
    <t xml:space="preserve">                     Новогоркинского сельского поселения</t>
  </si>
  <si>
    <t xml:space="preserve">                        Лежневского муниципального района</t>
  </si>
  <si>
    <t xml:space="preserve">                                                Ивановской области</t>
  </si>
  <si>
    <t xml:space="preserve">               Приложение №  8</t>
  </si>
  <si>
    <t>Обеспечение деятельности Главы Новогоркинского сельского поселения (Расходы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</si>
  <si>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Наименование муниципального образования</t>
  </si>
  <si>
    <t xml:space="preserve">                                                                                                                                                                               </t>
  </si>
  <si>
    <t>Лежневский  муниципальный район</t>
  </si>
  <si>
    <t>1000</t>
  </si>
  <si>
    <t>СОЦИАЛЬНАЯ ПОЛИТИКА</t>
  </si>
  <si>
    <t>1001</t>
  </si>
  <si>
    <t>Пенсионное обеспечение</t>
  </si>
  <si>
    <t xml:space="preserve">               Новогоркинского сельского поселения</t>
  </si>
  <si>
    <t>0314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</si>
  <si>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</si>
  <si>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</si>
  <si>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</si>
  <si>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013 01 05 02 01 10 0000 610</t>
  </si>
  <si>
    <t>Уменьшение прочих остатков денежных средств бюджетов сельских поселений</t>
  </si>
  <si>
    <t>Целевая        статья</t>
  </si>
  <si>
    <t>Вид расходов</t>
  </si>
  <si>
    <t xml:space="preserve">                                                                                                                        от  «14» ноября 2017г.  № 38</t>
  </si>
  <si>
    <t xml:space="preserve">                                        от  «14» ноября 2017г.  № 38</t>
  </si>
  <si>
    <r>
      <t xml:space="preserve">                                       от  «</t>
    </r>
    <r>
      <rPr>
        <u/>
        <sz val="12"/>
        <color indexed="8"/>
        <rFont val="Times New Roman"/>
        <family val="1"/>
        <charset val="204"/>
      </rPr>
      <t>_14_</t>
    </r>
    <r>
      <rPr>
        <sz val="12"/>
        <color indexed="8"/>
        <rFont val="Times New Roman"/>
        <family val="1"/>
        <charset val="204"/>
      </rPr>
      <t xml:space="preserve">» ноября 2017г.  № 38 </t>
    </r>
  </si>
  <si>
    <t xml:space="preserve">                от  «14» ноября 2017г.  № 38</t>
  </si>
  <si>
    <t xml:space="preserve">                                      "14" ноября 2017г.№ 38</t>
  </si>
  <si>
    <r>
      <t xml:space="preserve">               от  "14" ноября </t>
    </r>
    <r>
      <rPr>
        <sz val="12"/>
        <color indexed="8"/>
        <rFont val="Times New Roman"/>
        <family val="1"/>
        <charset val="204"/>
      </rPr>
      <t>2017г.  № 38</t>
    </r>
  </si>
  <si>
    <t xml:space="preserve">                          от "14" ноября 2017г. № 38</t>
  </si>
  <si>
    <t xml:space="preserve">                                        от "14"ноября 2017г.№ 38</t>
  </si>
  <si>
    <t xml:space="preserve">             от  «14»  ноября 2017г.  № 38</t>
  </si>
  <si>
    <t xml:space="preserve">                             от  «14» ноября 2017г.  № 38</t>
  </si>
  <si>
    <t>Раздел, подраздел</t>
  </si>
  <si>
    <t>ОБЩЕГОСУДАРСТВЕННЫЕ ВОПРОСЫ</t>
  </si>
  <si>
    <t>0100</t>
  </si>
  <si>
    <t>Обеспечение мероприятий в сфере культуры, организация культурного досуга (Закупка товаров, работ и услуг для государственных (муниципальных) нужд)</t>
  </si>
  <si>
    <t>Раздел</t>
  </si>
  <si>
    <t>01</t>
  </si>
  <si>
    <t>02</t>
  </si>
  <si>
    <t>04</t>
  </si>
  <si>
    <t>05</t>
  </si>
  <si>
    <t>03</t>
  </si>
  <si>
    <t>08</t>
  </si>
  <si>
    <t>Приложение №11</t>
  </si>
  <si>
    <t>Вид долгового обязательства</t>
  </si>
  <si>
    <t>Муниципальные займы сельского поселения, осуществляемые путем выпуска ценных бумаг</t>
  </si>
  <si>
    <t>Привлечение</t>
  </si>
  <si>
    <t>Погашение</t>
  </si>
  <si>
    <t xml:space="preserve">Проведение технической инвентаризации объектов недвижимости, оценка и оформление в собственность муниципального имущества Новогоркинского сельского поселения  (Закупка товаров, работ и услуг для обеспечения государственных (муниципальных) нужд)
</t>
  </si>
  <si>
    <t>Расходные обязательства, возникшие в результате заключения соглашения с органами местного самоуправления муниципального района о передаче сельскому поселению осуществления части полномочий по решению вопросов местного значения муниципального района</t>
  </si>
  <si>
    <t xml:space="preserve">Иные непрограммные мероприятия </t>
  </si>
  <si>
    <t>Бюджетные кредиты от других бюджетов бюджетной системы Российской Федерации</t>
  </si>
  <si>
    <t>Кредиты кредитных организаций</t>
  </si>
  <si>
    <t>Общий объём заимствований, направляемых на покрытие дефицита бюджета</t>
  </si>
  <si>
    <t xml:space="preserve">           Лежневского муниципального района</t>
  </si>
  <si>
    <t xml:space="preserve">                       к решению Совета</t>
  </si>
  <si>
    <t xml:space="preserve">                          Приложение № 9</t>
  </si>
  <si>
    <t xml:space="preserve">                                      Ивановской области</t>
  </si>
  <si>
    <t>Общий объём заимствований, направленных на погашение долга</t>
  </si>
  <si>
    <t>Приложение №12</t>
  </si>
  <si>
    <t>Цель гарантирования</t>
  </si>
  <si>
    <t>Х</t>
  </si>
  <si>
    <t xml:space="preserve">Иные условия  предоставления муниципальных гарантий   </t>
  </si>
  <si>
    <t>Проверка финансового состояния принципала</t>
  </si>
  <si>
    <t>Наличие права регрессного требования</t>
  </si>
  <si>
    <t>Наименование принципала</t>
  </si>
  <si>
    <t>№ п/п</t>
  </si>
  <si>
    <t>Код бюджетной классификации</t>
  </si>
  <si>
    <t>Вид дохода</t>
  </si>
  <si>
    <t>Норматив отчисления в местный бюджет</t>
  </si>
  <si>
    <t>000 1 13 01995 10 0000 130</t>
  </si>
  <si>
    <t>Прочие доходы от оказания платных услуг (работ) получателями средств бюджетов сельских поселений</t>
  </si>
  <si>
    <t>000 1 13 02995 10 0000 130</t>
  </si>
  <si>
    <t>Муниципальное казенное учреждение "Новогоркинское социально-культурное объединение"</t>
  </si>
  <si>
    <t>Обеспечение мероприятий в сфере культуры, организация культурного досуга (Расходы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</si>
  <si>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Прочие доходы от компенсации затрат бюджетов сельских поселений</t>
  </si>
  <si>
    <t>000 1 13 02065 10 0000 130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</si>
  <si>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</si>
  <si>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000 1 17 01050 10 0000 180</t>
  </si>
  <si>
    <t>000 1 17 05050 10 0000 180</t>
  </si>
  <si>
    <t>Невыясненные поступления, зачисляемые в бюджеты сельских поселений</t>
  </si>
  <si>
    <t xml:space="preserve">                                                                                                       Новогоркинского  сельского поселения</t>
  </si>
  <si>
    <t>Код классификации доходов бюджетов Российской Федерации</t>
  </si>
  <si>
    <t>000 1 01 00000 00 0000 000</t>
  </si>
  <si>
    <t>000 1 01 02010 01 0000 110</t>
  </si>
  <si>
    <t>000 1 01 02020 01 0000 110</t>
  </si>
  <si>
    <t>000 1 01 02030 01 0000 110</t>
  </si>
  <si>
    <t>000 1 06 01030 10 0000 110</t>
  </si>
  <si>
    <t>000 1 06 06000 00 0000 110</t>
  </si>
  <si>
    <t>000 1 06 06030 00 0000 110</t>
  </si>
  <si>
    <t>Земельный налог с организаций</t>
  </si>
  <si>
    <t>000 1 06 06033 10 0000 110</t>
  </si>
  <si>
    <t>000 1 06 06040 00 0000 110</t>
  </si>
  <si>
    <t>Земельный налог с физических лиц</t>
  </si>
  <si>
    <t>000 1 06 06043 10 0000 110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</si>
  <si>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</si>
  <si>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</si>
  <si>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</si>
  <si>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</si>
  <si>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</si>
  <si>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Обеспечение мероприятий по пожарной безопасности в населенных пунктах на территории Новогоркинского сельского поселения (Закупка товаров, работ и услуг для государственных (муниципальных) нужд)</t>
  </si>
  <si>
    <t>10</t>
  </si>
  <si>
    <t>Ремонт и реконструкция памятников и обелистков участникам ВОВ на территории Новогоркинского сельского поселения (Закупка товаров, работ и услуг для государственных (муниципальных) нужд)</t>
  </si>
  <si>
    <t>0100000000</t>
  </si>
  <si>
    <t>905 1 11 05035 10 0000 120</t>
  </si>
  <si>
    <t>Нормативно-правовое обеспечение и осуществление мероприятий по информационному обеспечению и взаимодействию с Советом (Ассоциацией) муниципальных образований Ивановской области (Закупка товаров, работ и услуг для обеспечения государственных (муниципальных) нужд)</t>
  </si>
  <si>
    <t>Обеспечение мероприятий по пожарной безопасности в населенных пунктах на территории Новогоркинского сельского поселения (Закупка товаров,работ и услуг для обеспечения государственных (муниципальных) нужд)</t>
  </si>
  <si>
    <t>Обучение и информирование населения по вопросам пожарной безопасности (Закупка товаров, работ и услуг для обеспечения государственных (муниципальных) нужд)</t>
  </si>
  <si>
    <t>Содержание зеленных насаждений в местах общего пользования на территории Новогоркинского сельского поселения (Закупка товаров, работ и услуг для обеспечения государственных (муниципальных) нужд)</t>
  </si>
  <si>
    <t>Ремонт и реконструкция памятников и обелистков участника ВОВ на территории Новогоркинского сельского поселения (Закупка товаров, работ и услуг для обеспечения  государственных (муниципальных) нужд)</t>
  </si>
  <si>
    <t>Прочие мероприятия по благоустройству (Закупка товаров, работ и услуг для обеспечения  государственных (муниципальных) нужд)</t>
  </si>
  <si>
    <t>Обеспечение функций администрации Новогоркинского сельского поселения (Закупка товаров, работ и услуг для обеспечения государственных (муниципальных) нужд)</t>
  </si>
  <si>
    <t>Обеспечение принципов прозрачности, открытости и эффективности местного самоуправления (Закупка товаров, работ и услуг для обеспечения  государственных (муниципальных) нужд)</t>
  </si>
  <si>
    <t>Обеспечение подготовки, переподготовки, обучение и повышение квалификации муниципальных служащих и специалистов(Закупка товаров, работ и услуг для обеспечения государственных (муниципальных) нужд)</t>
  </si>
  <si>
    <t>Обеспечение мероприятий по пожарной безопасности в населенных пунктах на территории Новогоркинского сельского поселения (Закупка товаров,работ и услуг для обеспечения  государственных (муниципальных) нужд)</t>
  </si>
  <si>
    <t>Обеспечение мероприятий в сфере культуры, организация культурного досуга (Закупка товаров, работ и услуг для обеспечения государственных (муниципальных)  нужд)</t>
  </si>
  <si>
    <t>Содержание зеленных насаждений в местах общего пользования на территории Новогоркинского сельского поселения (Закупка товаров, работ и услуг для обеспечения  государственных (муниципальных) нужд)</t>
  </si>
  <si>
    <t>Услуги по организации мероприятий, связанных с подготовкой к Новогодним праздникам на территории Новогоркинского сельского поселения (Закупка товаров, работ и услуг для обеспечения государственных (муниципальных) нужд)</t>
  </si>
  <si>
    <t>Прочие мероприятия по благоустройству (Закупка товаров, работ и услуг для обеспечения государственных (муниципальных) нужд)</t>
  </si>
  <si>
    <t>Межбюджетные трансферты бюджету Лежневского муниципального района на осуществление мероприятий по передаче части полномочий по вопросу контроля за исполнением бюджета Новогоркинского сельского поселения</t>
  </si>
  <si>
    <t>Дотации бюджетам бюджетной системы Российской Федерации</t>
  </si>
  <si>
    <t>Дотации на выравнивание бюджетной обеспеченности</t>
  </si>
  <si>
    <t xml:space="preserve">Субвенции бюджетам бюджетной системы Российской Федерации </t>
  </si>
  <si>
    <t>13</t>
  </si>
  <si>
    <t>Нормативно-правовое обеспечение и осуществление мероприятий по информационному обеспечению и взаимодействию с Советом (Ассоциацией) муниципальных образований Ивановской области ( Закупка товаров, работ и услуг для государственных (муниципальных) нужд)</t>
  </si>
  <si>
    <t>Сумма гарантирования руб.</t>
  </si>
  <si>
    <t>Сумма  (руб.)</t>
  </si>
  <si>
    <t xml:space="preserve">                                                                                                                  Новогоркинского  сельского поселения</t>
  </si>
  <si>
    <t xml:space="preserve">                                             Новогоркинского  сельского поселения</t>
  </si>
  <si>
    <t>Основное мероприятие "Нормативно-правовое обеспечение органов местного самоуправления Новогоркинского сельского поселения"</t>
  </si>
  <si>
    <t>Основное мероприятие "Повышение качества и доступности информации для решения вопросов местного значения"</t>
  </si>
  <si>
    <t xml:space="preserve">                        Новогоркинского  сельского поселения</t>
  </si>
  <si>
    <t xml:space="preserve">Приложение № 6 </t>
  </si>
  <si>
    <t xml:space="preserve">                          Новогоркинского  сельского поселения</t>
  </si>
  <si>
    <t>Приложение № 7</t>
  </si>
  <si>
    <t xml:space="preserve"> Лежневского муниципального района</t>
  </si>
  <si>
    <t>Обеспечение принципов прозрачности, открытости и эффективности местного самоуправления (Закупка товаров, работ и услуг для государственных (муниципальных) нужд)</t>
  </si>
  <si>
    <t>Обеспечение принципов прозрачности, открытости и эффективности местного самоуправления  (Закупка товаров, работ и услуг для государственных (муниципальных) нужд)</t>
  </si>
  <si>
    <t>0200000000</t>
  </si>
  <si>
    <t>Подпрограмма "Обеспечение деятельности органов местного самоуправления Новогоркинского сельского поселения"</t>
  </si>
  <si>
    <t>0210000000</t>
  </si>
  <si>
    <t>Основное мероприятие " Обеспечение деятельности Главы Новогоркинского сельского поселения"</t>
  </si>
  <si>
    <t>0210100000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</si>
  <si>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</si>
  <si>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Иные межбюджетные трансферты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</si>
  <si>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</si>
  <si>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Обеспечение деятельности Главы Новогоркинского сельского поселения (расходы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</si>
  <si>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0210101560</t>
  </si>
  <si>
    <t>Основное мероприятие "Обеспечение функций администрации Новогоркинского сельского поселения"</t>
  </si>
  <si>
    <t>0210200000</t>
  </si>
  <si>
    <t>Обеспечение функций администрации Новогоркинского сельского поселения (Расходы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</si>
  <si>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0210201570</t>
  </si>
  <si>
    <t>Обеспечение функций администрации Новогоркинского сельского поселения (Закупка товаров, работ и услуг для государственных (муниципальных) нужд)</t>
  </si>
  <si>
    <t>Обеспечение функций администрации Новогоркинского сельского поселения (Иные бюджетные ассигнования)</t>
  </si>
  <si>
    <t>Подпрограмма "Информационно-программное обеспечение и организация бюджетного процесса"</t>
  </si>
  <si>
    <t>100</t>
  </si>
  <si>
    <t>200</t>
  </si>
  <si>
    <t>800</t>
  </si>
  <si>
    <t>4490051180</t>
  </si>
  <si>
    <t>Финансовое обеспечение деятельности по библиотечному обслуживанию посетителей библиотек(Расходы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</si>
  <si>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Всего:</t>
  </si>
  <si>
    <t>0220000000</t>
  </si>
  <si>
    <t>0220100000</t>
  </si>
  <si>
    <t>0220120120</t>
  </si>
  <si>
    <t>Подпрограмма "Обеспечение финансирования непредвиденных расходов Новогоркинского сельского поселения"</t>
  </si>
  <si>
    <t>0230000000</t>
  </si>
  <si>
    <t>Основное мероприятие "Управление резервными средствами местного бюджета"</t>
  </si>
  <si>
    <t>0230100000</t>
  </si>
  <si>
    <t>Резервный фонд администрации Новогоркинского сельского поселения (Иные бюджетные ассигнования)</t>
  </si>
  <si>
    <t>0230120140</t>
  </si>
  <si>
    <t>Подпрограмма "Иные мероприятия в области муниципального управления"</t>
  </si>
  <si>
    <t xml:space="preserve"> 0240000000</t>
  </si>
  <si>
    <t>0240100000</t>
  </si>
  <si>
    <t>0240120150</t>
  </si>
  <si>
    <t>0300000000</t>
  </si>
  <si>
    <t>Основное мероприятие "Повышение уровня пожарной безопасности населенных пунктов и объектов, находящихся на территории Новогоркинского сельского поселения"</t>
  </si>
  <si>
    <t>Обучение и информирование населения по вопросам пожарной безопасности (Закупка товаров, работ и услуг для государственных (муниципальных) нужд)</t>
  </si>
  <si>
    <t>0400000000</t>
  </si>
  <si>
    <t>Подпрограмма "Организация деятельности клубных формирований и формирований самодеятельного народного творчества"</t>
  </si>
  <si>
    <t>0410000000</t>
  </si>
  <si>
    <t>Основное мероприятие "Сохранение и развитие традиционной народной культуры"</t>
  </si>
  <si>
    <t>0410100000</t>
  </si>
  <si>
    <t>Код главного распорядителя</t>
  </si>
  <si>
    <t>Подраздел</t>
  </si>
  <si>
    <t>Целевая статья</t>
  </si>
  <si>
    <t>Сумма, руб.</t>
  </si>
  <si>
    <t xml:space="preserve">           Новогоркинского сельского поселения</t>
  </si>
  <si>
    <t>Администрация Новогоркинского сельского поселения</t>
  </si>
  <si>
    <t>905</t>
  </si>
  <si>
    <t>Другие вопросы в области национальной безопасности и правоохранительной деятельности</t>
  </si>
  <si>
    <t>Обеспечение мероприятий в сфере культуры, организация культурного досуга ( 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</si>
  <si>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0410101580</t>
  </si>
  <si>
    <t>Обеспечение мероприятий в сфере культуры, организация культурного досуга (Иные бюджетные ассигнования)</t>
  </si>
  <si>
    <t>Обеспечение мероприятий в сфере культуры, организация культурного досуга (Закупка товаров, работ и услуг для государственных (муниципальных)  нужд)</t>
  </si>
  <si>
    <t>Финансовое обеспечение деятельности по библиотечному обслуживанию посетителей библиотек (Расходы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</si>
  <si>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 xml:space="preserve">                   Лежневского муниципального района</t>
  </si>
  <si>
    <t xml:space="preserve">                                            Ивановской области</t>
  </si>
  <si>
    <t xml:space="preserve">                                                                                       Новогоркинского сельского поселения</t>
  </si>
  <si>
    <t xml:space="preserve">                            к Решению Совета</t>
  </si>
  <si>
    <t>0430000000</t>
  </si>
  <si>
    <t>0430100000</t>
  </si>
  <si>
    <t>0430196021</t>
  </si>
  <si>
    <t>0900000000</t>
  </si>
  <si>
    <t>Подпрограмма "Организация освещения населенных пунктов"</t>
  </si>
  <si>
    <t>0910000000</t>
  </si>
  <si>
    <t>Основное мероприятие "Благоустройство территории населенных пунктов наружным освещением в соотвествии с нормативными требованиями"</t>
  </si>
  <si>
    <t>0910100000</t>
  </si>
  <si>
    <t>Основное мероприятие "Организация муниципального пенсионного обеспечения"</t>
  </si>
  <si>
    <t>Осуществление дополнительного пенсионного обеспечения за выслугу лет муниципальным служащим, лицам, замещавшим выборные муниципальные должности муниципальной службы (Социальное обеспечение и иные выплаты населению)</t>
  </si>
  <si>
    <t>Подпрограмма "Муниципальное пенсионное обеспечение в Новогоркинском сельском поселении"</t>
  </si>
  <si>
    <t>0930120281</t>
  </si>
  <si>
    <t>Выполнение работ по организации освещения населенных пунктов Новогоркинского сельского поселения (Закупка товаров, работ и услуг для государственных (муниципальных) нужд)</t>
  </si>
  <si>
    <t>0910120190</t>
  </si>
  <si>
    <t>Подпрограмма "Озеленение"</t>
  </si>
  <si>
    <t>0920000000</t>
  </si>
  <si>
    <t>Основное мероприятие "Создание эстетического вида Новогоркинского сельского поселения, создание гармоничной архитектурно-ланшафтной среды"</t>
  </si>
  <si>
    <t>0920100000</t>
  </si>
  <si>
    <t>Содержание зеленных насаждений в местах общего пользования на территории Новогоркинского сельского поселения (Закупка товаров, работ и услуг для государственных (муниципальных) нужд)</t>
  </si>
  <si>
    <t>0920120020</t>
  </si>
  <si>
    <t>Подпрограмма "Благоустройство населенных пунктов Новогоркинского сельского поселения"</t>
  </si>
  <si>
    <t>0930000000</t>
  </si>
  <si>
    <t>Основное мероприятие "Повышение уровня внешнего благоустройства и санитарного содержания населенных пунктов Новогоркинского сельского поселения"</t>
  </si>
  <si>
    <t>0930100000</t>
  </si>
  <si>
    <t>4000000000</t>
  </si>
  <si>
    <t>4490000000</t>
  </si>
  <si>
    <t>Выполнение работ по организации освещения населенных пунктов Новогоркинского сельского поселения (Закупка товаров, работ и услуг для обеспечения государственных (муниципальных) нужд)</t>
  </si>
  <si>
    <t>Содержание в надлежащем состоянии существующих детских игровых площадок (Закупка товаров, работ и услуг для обеспечения государственных (муниципальных) нужд)</t>
  </si>
  <si>
    <t>0930120261</t>
  </si>
  <si>
    <t>Механический и химический методы ликвидации борщевика  на территории Новогоркинского сельского поселения (Закупка товаров, работ и услуг для обеспечения государственных (муниципальных) нужд)</t>
  </si>
  <si>
    <t>Механический и химический методы ликвидации борщевика на территории Новогоркинского сельского поселения (Закупка товаров, работ и услуг для государственных (муниципальных) нужд)</t>
  </si>
  <si>
    <t>09</t>
  </si>
  <si>
    <t>4390096043</t>
  </si>
  <si>
    <t>4390096044</t>
  </si>
  <si>
    <t>14</t>
  </si>
  <si>
    <t>4390096040</t>
  </si>
  <si>
    <t>Обеспечение подготовки, переподготовки, обучение и повышение квалификации муниципальных служащих и специалистов (Закупка товаров, работ и услуг для обеспечения государственных (муниципальных) нужд)</t>
  </si>
  <si>
    <t>0400</t>
  </si>
  <si>
    <t>0409</t>
  </si>
  <si>
    <t>Национальная экономика</t>
  </si>
  <si>
    <r>
      <t>Дорожное хозяйство (дорожные фонды)</t>
    </r>
    <r>
      <rPr>
        <sz val="11"/>
        <color rgb="FF000000"/>
        <rFont val="Times New Roman"/>
        <family val="1"/>
        <charset val="204"/>
      </rPr>
      <t xml:space="preserve"> </t>
    </r>
  </si>
  <si>
    <t>НАЛОГИ НА ПРИБЫЛЬ, ДОХОДЫ</t>
  </si>
  <si>
    <t>000 1 11 05000 00 0000 120</t>
  </si>
  <si>
    <t xml:space="preserve">Доходы от оказания платных услуг  и компенсации затрат государства </t>
  </si>
  <si>
    <t xml:space="preserve">Доходы от прочих неналоговых доходов </t>
  </si>
  <si>
    <t xml:space="preserve">                                    Нормативы  распределения поступлений доходов в бюджет Новогоркинского сельского</t>
  </si>
  <si>
    <t>000 1 06 00000 00 0000 000</t>
  </si>
  <si>
    <t>000 1 06 01000 10 0000 110</t>
  </si>
  <si>
    <t>000 2 02 10001 00 0000 150</t>
  </si>
  <si>
    <t>000 2 02 15001 10 0000 150</t>
  </si>
  <si>
    <t>905 2 02 15001 10 0000 150</t>
  </si>
  <si>
    <t>000 2 02 30000 00 0000 150</t>
  </si>
  <si>
    <t>000 2 02 35118 00 0000 150</t>
  </si>
  <si>
    <t>905 2 02 35118 10 0000 150</t>
  </si>
  <si>
    <t>000 2 02 35118 10 0000 150</t>
  </si>
  <si>
    <t>000 2 02 40000 00 0000 150</t>
  </si>
  <si>
    <t>000 2 02 40014 00 0000 150</t>
  </si>
  <si>
    <t>000 2 02 40014 10 0000 150</t>
  </si>
  <si>
    <t>905 2 02 40014 10 0000 150</t>
  </si>
  <si>
    <t>Расходы на осуществление мероприятий по обеспечению безопасности людей на водных объектах, охране их жизни и здоровья в границах поселений  (Закупка товаров, работ и услуг для государственных (муниципальных) нужд)</t>
  </si>
  <si>
    <t>Расходы на осуществление дорожной деятельности в отношении автомобильных дорог местного значения в границах населенных пунктов поселений (Закупка товаров, работ и услуг для государственных (муниципальных) нужд)</t>
  </si>
  <si>
    <t>500</t>
  </si>
  <si>
    <t>ЖИЛИЩНО-КОММУНАЛЬНОЕ ХОЗЯЙСТВО</t>
  </si>
  <si>
    <t>Нормативно-правовое обеспечение и осуществление мероприятий по информационному обеспечению и взаимодействию с Советом (Ассоциацией) муниципальных образований Ивановской области (Иные бюджетные ассигнования)</t>
  </si>
  <si>
    <t>0930120290</t>
  </si>
  <si>
    <t>0600000000</t>
  </si>
  <si>
    <t>Подпрограмма "Создание здоровых и безопасных условий труда работников"</t>
  </si>
  <si>
    <t>0610000000</t>
  </si>
  <si>
    <t>Основное мероприятие "Создание здоровых и безопасных условий труда работников"</t>
  </si>
  <si>
    <t>0610100000</t>
  </si>
  <si>
    <t>Мероприятия по созданию здоровых и безопасных условий труда работников  (Закупка товаров, работ и услуг для государственных (муниципальных) нужд)</t>
  </si>
  <si>
    <t>0610120010</t>
  </si>
  <si>
    <t>Подпрограмма "Энергосбережение и повышение энергетической эффективности в муниципальных учреждениях"</t>
  </si>
  <si>
    <t>Основное мероприятие "Повышение энергетической эффетивности учреждений Новогоркинского сельского поселения"</t>
  </si>
  <si>
    <t>0710000000</t>
  </si>
  <si>
    <t>0710100000</t>
  </si>
  <si>
    <t>Осуществление комплекса мер по внедрению энергосберегающих технологий в муниципальных учреждениях Новогоркинского сельского поселения (Закупка товаров, работ и услуг для государственных (муниципальных) нужд)</t>
  </si>
  <si>
    <t>0710120010</t>
  </si>
  <si>
    <t>Мероприятия по созданию здоровых и безопасных условий труда работников (Закупка товаров, работ и услуг для обеспечения государственных (муниципальных) нужд)</t>
  </si>
  <si>
    <t>Осуществление комплекса мер по внедрению энергосберегающих технологий в муниципальных учреждениях Новогоркинского сельского поселения (Закупка товаров, работ и услуг для обеспечения государственных (муниципальных) нужд)</t>
  </si>
  <si>
    <t>Содержание и обслуживание имущества казны сельского поселения (Закупка товаров, работ и услуг для обеспечения государственных (муниципальных) нужд)</t>
  </si>
  <si>
    <t>000 2 02 10000 00 0000 150</t>
  </si>
  <si>
    <t>Расходы на осуществление части полномочий по решению вопросов местного значения в соответствии с заключенными соглашениями на организацию в границах поселения  водоснабжения населения (Закупка товаров, работ и услуг для обеспечения государственных (муниципальных) нужд)</t>
  </si>
  <si>
    <t>Расходы на осуществление части полномочий по решению вопросов местного значения в соответствии с заключенными соглашениями на содержание мест захоронения (Закупка товаров, работ и услуг для обеспечения государственных (муниципальных) нужд)</t>
  </si>
  <si>
    <t>Подпрограмма "Энергосбережение и повышение энергетической эффективности муниципального казенного учреждения "Новогоркинское социально-культурное объединение"</t>
  </si>
  <si>
    <t>0440000000</t>
  </si>
  <si>
    <t>Основное мероприятие "Энергосбережение и повышение энергетической эффективности муниципального учреждения культуры"</t>
  </si>
  <si>
    <t>0440100000</t>
  </si>
  <si>
    <t>Энергосбережение и повышение энергетической эффективности муниципального казенного учреждения (Закупка товаров, работ и услуг для обеспечения государственных (муниципальных)  нужд)</t>
  </si>
  <si>
    <t>0440101570</t>
  </si>
  <si>
    <t>11</t>
  </si>
  <si>
    <t>0111</t>
  </si>
  <si>
    <t>Резервные фонды</t>
  </si>
  <si>
    <t>Защита населения и территории от чрезвычайных ситуаций природного и техногенного характера, пожарная безопасность</t>
  </si>
  <si>
    <r>
      <t xml:space="preserve">Подпрограмма </t>
    </r>
    <r>
      <rPr>
        <b/>
        <sz val="12"/>
        <color indexed="8"/>
        <rFont val="Arial Cyr"/>
        <charset val="204"/>
      </rPr>
      <t>"</t>
    </r>
    <r>
      <rPr>
        <b/>
        <sz val="12"/>
        <color indexed="8"/>
        <rFont val="Times New Roman"/>
        <family val="1"/>
        <charset val="204"/>
      </rPr>
      <t>Эффективное управление муниципальным имуществом Новогоркинского сельского поселения</t>
    </r>
    <r>
      <rPr>
        <b/>
        <sz val="12"/>
        <color indexed="8"/>
        <rFont val="Arial Cyr"/>
        <charset val="204"/>
      </rPr>
      <t>"</t>
    </r>
  </si>
  <si>
    <t>0110000000</t>
  </si>
  <si>
    <t>Основное мероприятие "Эффективное управление муниципальным имуществом Новогоркинского сельского поселения"</t>
  </si>
  <si>
    <t>0110100000</t>
  </si>
  <si>
    <t>0110120240</t>
  </si>
  <si>
    <t>0110120241</t>
  </si>
  <si>
    <t>Подпрограмма "Обеспечение первичных мер пожарной безопасности в границах населенных пунктов Новогоркинского сельского поселения"</t>
  </si>
  <si>
    <t>0310000000</t>
  </si>
  <si>
    <t>0310100000</t>
  </si>
  <si>
    <t>0310120130</t>
  </si>
  <si>
    <t>0310120230</t>
  </si>
  <si>
    <t>2025 год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</si>
  <si>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</si>
  <si>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</si>
  <si>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Реализация полномочий Российской Федерации по первичному воинскому учету органами местного самоуправления поселений и городских округов</t>
  </si>
  <si>
    <t>Осуществление первичного воинского учета органами местного самоуправления поселений и городских округов (Расходы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</si>
  <si>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органами местного самоуправления поселений и городских округов (Закупка товаров, работ и услуг для обеспечения государственных (муниципальных) нужд)</t>
  </si>
  <si>
    <t>Расходы на осуществление дорожной деятельности в отношении автомобильных дорог местного значения в границах населенных пунктов поселений, в части организации освещения (Закупка товаров, работ и услуг для государственных (муниципальных) нужд)</t>
  </si>
  <si>
    <t>Расходы на 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района, в части освещения (Закупка товаров, работ и услуг для обеспечения государственных (муниципальных) нужд)</t>
  </si>
  <si>
    <t>Расходы на осуществление дорожной деятельности в отношении автомобильных дорог местного значения вне границ населенных пунктов в  границах муниципального района (Закупка товаров, работ и услуг для государственных (муниципальных) нужд)</t>
  </si>
  <si>
    <t>4390096041</t>
  </si>
  <si>
    <t>4390096042</t>
  </si>
  <si>
    <t>Финансовое обеспечение деятельности по библиотечному обслуживанию посетителей библиотек (Закупка товаров, работ и услуг для обеспечения государственных (муниципальных) нужд)</t>
  </si>
  <si>
    <t>2026 год</t>
  </si>
  <si>
    <t>Иные межбюджетные трансферты, предоставляемые из бюджета Новогоркинского сельского поселения в бюджет Лежневского муниципального района на осуществление контроля по исполнению бюджета Новогоркинского сельского поселения (Межбюджетные трансферты)</t>
  </si>
  <si>
    <t>0210297030</t>
  </si>
  <si>
    <t>906</t>
  </si>
  <si>
    <t>06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</si>
  <si>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</si>
  <si>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</si>
  <si>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Осуществление первичного воинского учета органами местного самоуправления поселений и городских округов (расходы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</si>
  <si>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поселения на 2025 год и на плановый период 2026 и 2027 годов</t>
  </si>
  <si>
    <t>Доходы  бюджета Новогоркинского сельского поселения по кодам классификации доходов бюджетов на 2025 год и плановый период 2026 и 2027 годов</t>
  </si>
  <si>
    <t xml:space="preserve"> 2025 год</t>
  </si>
  <si>
    <t>2027 год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</si>
  <si>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</si>
  <si>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</si>
  <si>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</si>
  <si>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000 2 02 10009 00 0000 150</t>
  </si>
  <si>
    <t>000 2 02 15009 10 0000 150</t>
  </si>
  <si>
    <t>905 2 02 15009 10 0000 150</t>
  </si>
  <si>
    <t>Дотации бюджетам сельских поселений на частичную компенсацию дополнительных расходов на повышение оплаты труда работников бюджетной сферы и иные цели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</si>
  <si>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</si>
  <si>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000 2 02 20000 00 0000 150</t>
  </si>
  <si>
    <t>Субсидии бюджетам бюджетной системы Российской Федерации (межбюджетные субсидии)</t>
  </si>
  <si>
    <t>000 2 02 29999 00 0000 150</t>
  </si>
  <si>
    <t>Прочие субсидии</t>
  </si>
  <si>
    <t>000 2 02 29999 10 0000 150</t>
  </si>
  <si>
    <t>Прочие субсидии бюджетам сельских поселений</t>
  </si>
  <si>
    <t>905 2 02 29999 10 0000 150</t>
  </si>
  <si>
    <t>Источники внутреннего финансирования дефицита
бюджета  Новогоркинского сельского поселения на 2025 год и на плановый период 2026 и 2027 годов</t>
  </si>
  <si>
    <t>Муниципальная программа Новогоркинского сельского поселения "Управление и распоряжение муниципальным имуществом  Новогоркинского сельского поселения на 2025-2027 годы"</t>
  </si>
  <si>
    <t>Муниципальная программа Новогоркинского сельского поселения "Совершенствование муниципального управления Новогоркинского сельского поселения на 2025-2027 годы"</t>
  </si>
  <si>
    <t>4200000000</t>
  </si>
  <si>
    <t>Иные непрограммные направления деятельности администрации Новогоркинского сельского поселения</t>
  </si>
  <si>
    <t>4290000000</t>
  </si>
  <si>
    <t>Расходы на проведение выборов в совет муниципального образования (Иные бюджетные ассигнования)</t>
  </si>
  <si>
    <t>4290096050</t>
  </si>
  <si>
    <t>Расходы на осуществление части полномочий по решению вопросов местного значения на организацию деятельности по сбору (в том числе раздельному сбору) и транспортированию твердых коммунальных отходов (Закупка товаров, работ и услуг для обеспечения государственных (муниципальных) нужд)</t>
  </si>
  <si>
    <t>Расходы на осуществление части полномочий по решению вопросов местного значения в соответствии с заключенными соглашениями на организацию электро-, тепло-, газо- и водоснабжения населения, водоотведения в границах поселений (Закупка товаров, работ и услуг для обеспечения государственных (муниципальных) нужд)</t>
  </si>
  <si>
    <t xml:space="preserve">Распределение бюджетных ассигнований по целевым статьям (муниципальным программам Новогоркинского сельского поселения и не включенным в муниципальные программы Новогоркинского сельского поселения направлениям деятельности органов муниципальной власти Новогоркинского сельского поселения, группам видов расходов классификации расходов бюджета Новогоркинского сельского поселенияна на 2025 год </t>
  </si>
  <si>
    <t>Муниципальная программа Новогоркинского сельского поселения "Обеспечение пожарной безопасности на территории Новогоркинского сельского поселения на 2025 - 2027 годы"</t>
  </si>
  <si>
    <t>Муниципальная программа Новогоркинского сельского поселения "Развитие культуры в Новогоркинском сельском поселении 2025-2027 г.г."</t>
  </si>
  <si>
    <t>Муниципальная программа "Улучшение условий и охраны труда в Новогоркинском сельском поселении на 2025 год и плановый период 2026 и 2027 годы</t>
  </si>
  <si>
    <t>Муниципальная программа "Энергосбережение и повышение энергетической эффективности администрации Новогоркинского сельского поселения на 2025-2027 годы"</t>
  </si>
  <si>
    <t>Муниципальная программа Новогоркинского сельского поселения "Развитие  территории Новогоркинского сельского поселения  на 2025-2027 годы"</t>
  </si>
  <si>
    <t>Распределение бюджетных ассигнований по целевым статьям (муниципальным программам Новогоркинского сельского поселения и не включенным в муниципальные программы Новогоркинского сельского поселения направлениям деятельности органов муниципальной власти Новогоркинского сельского поселения, группам видов расходов классификации расходов бюджета Новогоркинского сельского поселения на 2026 и 2027 годы</t>
  </si>
  <si>
    <t>Ведомственная структура расходов бюджета Новогоркинского сельского поселения на 2025 год</t>
  </si>
  <si>
    <t>07</t>
  </si>
  <si>
    <t>Ведомственная структура расходов бюджета Новогоркинского сельского поселения на 2026-2027 годы</t>
  </si>
  <si>
    <t>0107</t>
  </si>
  <si>
    <t>Распределение бюджетных ассигнований бюджета Новогоркинского сельского поселения по разделам и подразделам классификации расходов бюджетов на 2025 год и на плановый период 2026 и 2027 годов</t>
  </si>
  <si>
    <t xml:space="preserve">Обеспечение проведения выборов и референдумов
</t>
  </si>
  <si>
    <t>0502</t>
  </si>
  <si>
    <t>Коммунальное хозяйство</t>
  </si>
  <si>
    <t>-</t>
  </si>
  <si>
    <t xml:space="preserve">Программа муниципальных заимствований  Новогоркинского сельского поселения на 2025 год и на плановый период 2026 и 2027 годов </t>
  </si>
  <si>
    <t>Программа
муниципальных гарантий Новогоркинского сельского поселенияв валюте Российской Федерации  на 2025 год и на плановый период 2026 и 2027 годов</t>
  </si>
  <si>
    <t xml:space="preserve"> Перечень подлежащих предоставлению муниципальных гарантий Новогоркинского сельского поселения в 2025-2027  годах</t>
  </si>
  <si>
    <t>Распределение межбюджетных трансфертов бюджету Лежневского муниципального района на 2025 год и на плановый период 2026 и 2027 годы</t>
  </si>
  <si>
    <t>Муниципальная программа Новогоркинского сельского поселения "Обеспечение пожарной безопасности на территории Новогоркинского сельского поселения на 2025-2027 годы"</t>
  </si>
  <si>
    <t>Проведение технической инвентаризации объектов недвижимости, оценка и оформление в собственность муниципального имущества Новогоркинского сельского поселения  (Закупка товаров, работ и услуг для обеспечения государственных (муниципальных) нужд)</t>
  </si>
  <si>
    <t>Создание условий для обеспечения поселений, входящих в состав муниципального района, услугами по организации досуга и услугами организаций культуры ( 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</si>
  <si>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0410196020</t>
  </si>
  <si>
    <t>Расходы на осуществление дорожной деятельности в отношении автомобильных дорог местного значения в границах населенных пунктов поселений, в части организации уличного освещения (Закупка товаров, работ и услуг для государственных (муниципальных) нужд)</t>
  </si>
  <si>
    <t>0910196015</t>
  </si>
  <si>
    <t>Создание условий для обеспечения поселений, входящих в состав муниципального района, услугами по организации досуга и услугами организаций культуры (Расходы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</si>
  <si>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Подпрограмма "Участие в организации официальных спортивных мероприятий"</t>
  </si>
  <si>
    <t>0420000000</t>
  </si>
  <si>
    <t>Основное мероприятие "Обеспечение  организаций и проведение физкультурных мероприятий и массовых спортивных мероприятий"</t>
  </si>
  <si>
    <t>0420100000</t>
  </si>
  <si>
    <t>Организация и проведение физкультурных мероприятий и массовых спортивных мероприятий (Закупка товаров, работ и услуг для обеспечения государственных (муниципальных) нужд)</t>
  </si>
  <si>
    <t>0420101590</t>
  </si>
  <si>
    <t>Создание условий для обеспечения поселений, входящих в состав муниципального района, услугами по организации досуга и услугами организаций культуры (Закупка товаров, работ и услуг для обеспечения государственных (муниципальных)  нужд)</t>
  </si>
  <si>
    <t>0440181980</t>
  </si>
  <si>
    <t>Субсидии бюджетам муниципальных образований на укрепление материально-технической базы муниципальных учреждений культуры (Закупка товаров, работ и услуг для обеспечения государственных (муниципальных)  нужд)</t>
  </si>
  <si>
    <t>Создание условий для обеспечения поселений, входящих в состав муниципального района, услугами по организации досуга и услугами организаций культуры (Закупка товаров, работ и услуг для обеспечения государственных (муниципальных) нужд)</t>
  </si>
  <si>
    <t>Субсидии бюджетам муниципальных образований Ивановской области на реализацию мероприятий по борьбе с борщевиком Сосновского (Закупка товаров, работ и услуг для обеспечения государственных (муниципальных) нужд)</t>
  </si>
  <si>
    <t>0930183300</t>
  </si>
  <si>
    <t>Субсидии бюджетам муниципальных образований Ивановской области на реализацию мероприятий по борьбе с борщевиком Сосновского (Закупка товаров, работ и услуг для государственных (муниципальных) нужд)</t>
  </si>
  <si>
    <t>000 2 04 00000 00 0000 000</t>
  </si>
  <si>
    <t>000 2 04 05000 10 0000 150</t>
  </si>
  <si>
    <t>Безвозмездные поступления от негосударственных организаций в бюджеты сельских поселений</t>
  </si>
  <si>
    <t>000 2 04 05020 10 0000 150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</si>
  <si>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</si>
  <si>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905 2 04 05020 10 0000 150</t>
  </si>
  <si>
    <t xml:space="preserve">Прочие безвозмездные поступления </t>
  </si>
  <si>
    <t>Прочие безвозмездные поступления в бюджеты сельских поселений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</si>
  <si>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</si>
  <si>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905 2 07 05020 10 0000 150</t>
  </si>
  <si>
    <t xml:space="preserve">Безвозмездные поступления от негосударственных организаций </t>
  </si>
  <si>
    <t xml:space="preserve">000 2 07 00000 00 0000 000
</t>
  </si>
  <si>
    <t xml:space="preserve">000 2 07 05000 10 0000 150
</t>
  </si>
  <si>
    <t xml:space="preserve">000 2 07 05020 10 0000 150
</t>
  </si>
  <si>
    <t>Основное мероприятие "Реализация проектов развития территорий муниципальных образований Ивановской области, основанных на местных инициативах (инициативных проектов)"</t>
  </si>
  <si>
    <t>093И400000</t>
  </si>
  <si>
    <t>093И4S5101</t>
  </si>
  <si>
    <t>093И4S5102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</si>
  <si>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дома № 8 по ул. Советская с. Новые Горки) (Закупка товаров, работ и услуг для обеспечения государственных (муниципальных) нужд)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</si>
  <si>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дома № 19 по ул. Советская с. Новые Горки) (Закупка товаров, работ и услуг для обеспечения государственных (муниципальных) нужд)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</si>
  <si>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</si>
  <si>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</si>
  <si>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</si>
  <si>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000 1 11 09045 10 0000 120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</si>
  <si>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</si>
  <si>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905 1 11 09045 10 0000 120</t>
  </si>
  <si>
    <t>Субсидии бюджетам поселений Лежневского муниципального района на обеспечение мероприятий по пожарной безопасности в населенных пунктах на территории Новогоркинского сельского поселения (Закупка товаров, работ и услуг для обеспечения государственных (муниципальных) нужд)</t>
  </si>
  <si>
    <t>0310196100</t>
  </si>
  <si>
    <t>000 2 02 29900 00 0000 150</t>
  </si>
  <si>
    <t>000 2 02 29900 10 0000 150</t>
  </si>
  <si>
    <t>Субсидии бюджетам сельских поселений из местных бюджетов</t>
  </si>
  <si>
    <t>Субсидии бюджетам субъектов Российской Федерации (муниципальных образований) из бюджета субъекта Российской Федерации (местного бюджета)</t>
  </si>
  <si>
    <t xml:space="preserve">  Приложение № 1                                                                                                                                                                                                       к решению Совета Новогоркинского сельского поселения                                                                                                         Лежневского муниципального района                                                                                                                                         Ивановской области                                                                                                                                                                                             от "15" июля 2025 г. № 16                                                                                                                                                                                            </t>
  </si>
  <si>
    <t xml:space="preserve">  Приложение № 2                                                                                                                                                                                                       к решению Совета Новогоркинского сельского поселения                                                                                                         Лежневского муниципального района                                                                                                                                         Ивановской области                                                                                                                                                                                             от "15" июля 2025 г. № 16                                                                                                                                                                                            </t>
  </si>
  <si>
    <t xml:space="preserve">  Приложение №3                                                                                                                                                                                                      к решению Совета Новогоркинского сельского поселения                                                                                                         Лежневского муниципального района                                                                                                                                         Ивановской области                                                                                                                                                                                             от "15" июля 2025г. № 16                                                                                                                                                                                            </t>
  </si>
  <si>
    <t xml:space="preserve">  Приложение №4                                                                                                                                                                                                       к решению Совета Новогоркинского сельского поселения                                                                                                                                                                                                                              Лежневского муниципального района                                                                                                               Ивановской области                                                                                                                                                                                                                     от "15" июля 2025г. № 16                                                                                                                                                                                           </t>
  </si>
  <si>
    <t xml:space="preserve">  Приложение №5                                                                                                                                                                                                   к решению Совета Новогоркинского сельского поселения                                                                                                         Лежневского муниципального района                                                                                                                                         Ивановской области                                                                                                                                                                                             от "15" июля 2025г. № 16                                                                                                                                                                                          </t>
  </si>
  <si>
    <t xml:space="preserve">  Приложение № 6                                                                                                                                                                                                     к решению Совета Новогоркинского сельского поселения                                                                                                         Лежневского муниципального района                                                                                                                                         Ивановской области                                                                                                                                                                                             от "15" июля 2025г. № 16                                                                                                                                                                                           </t>
  </si>
  <si>
    <t xml:space="preserve">  Приложение № 7                                                                                                                                                                                                    к решению Совета Новогоркинского сельского поселения                                                                                                         Лежневского муниципального района                                                                                                                                         Ивановской области                                                                                                                                                                                             от "15" июля 2025г. № 16                                                                                                                                                                                          </t>
  </si>
  <si>
    <t xml:space="preserve">  Приложение № 8                                                                                                                                                                                                    к решению Совета Новогоркинского сельского поселения                                                                                                         Лежневского муниципального района                                                                                                                                         Ивановской области                                                                                                                                                                                             от "15" июля 2025г. № 16                                                                                                                                                                                           </t>
  </si>
  <si>
    <t xml:space="preserve">  Приложение № 9                                                                                                                                                                                                    к решению Совета Новогоркинского сельского поселения                                                                                                         Лежневского муниципального района                                                                                                                                         Ивановской области                                                                                                                                                                                             от "15" июля 2025г. № 16                                                                                                                                                                                           </t>
  </si>
  <si>
    <t xml:space="preserve">  Приложение № 10                                                                                                                                                                                                    к решению Совета Новогоркинского сельского поселения                                                                                                         Лежневского муниципального района                                                                                                                                         Ивановской области                                                                                                                                                                                             от "15" июля 2025г. № 16                                                                                                                                                                                           </t>
  </si>
  <si>
    <t xml:space="preserve">  Приложение № 11                                                                                                                                                                                                       к решению Совета Новогоркинского сельского поселения                                                                                                         Лежневского муниципального района                                                                                                                                         Ивановской области                                                                                                                                                                                             от "15" июля 2025г. № 16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</si>
</sst>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9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Arial Cyr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6" fillId="0" borderId="0"/>
    <xf numFmtId="164" fontId="4" fillId="0" borderId="0" applyFont="0" applyFill="0" applyBorder="0" applyAlignment="0" applyProtection="0"/>
    <xf numFmtId="49" fontId="16" fillId="0" borderId="25">
      <alignment horizontal="center"/>
    </xf>
    <xf numFmtId="0" fontId="16" fillId="0" borderId="26">
      <alignment horizontal="left" wrapText="1" indent="2"/>
    </xf>
  </cellStyleXfs>
  <cellXfs count="18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164" fontId="2" fillId="0" borderId="1" xfId="2" applyFont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 vertical="top" wrapText="1"/>
    </xf>
    <xf numFmtId="164" fontId="0" fillId="0" borderId="0" xfId="0" applyNumberFormat="1"/>
    <xf numFmtId="0" fontId="5" fillId="0" borderId="0" xfId="0" applyFont="1"/>
    <xf numFmtId="0" fontId="5" fillId="0" borderId="0" xfId="0" applyFont="1" applyAlignment="1">
      <alignment horizontal="right"/>
    </xf>
    <xf numFmtId="0" fontId="2" fillId="2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0" fillId="0" borderId="0" xfId="0" applyAlignment="1"/>
    <xf numFmtId="2" fontId="5" fillId="0" borderId="0" xfId="0" applyNumberFormat="1" applyFont="1" applyAlignment="1">
      <alignment vertical="top" wrapText="1"/>
    </xf>
    <xf numFmtId="0" fontId="0" fillId="3" borderId="0" xfId="0" applyFill="1"/>
    <xf numFmtId="0" fontId="8" fillId="0" borderId="1" xfId="0" applyFont="1" applyBorder="1" applyAlignment="1">
      <alignment wrapText="1"/>
    </xf>
    <xf numFmtId="0" fontId="0" fillId="0" borderId="0" xfId="0" applyBorder="1"/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justify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top" wrapText="1"/>
    </xf>
    <xf numFmtId="2" fontId="2" fillId="2" borderId="1" xfId="2" applyNumberFormat="1" applyFont="1" applyFill="1" applyBorder="1" applyAlignment="1">
      <alignment horizontal="right" vertical="top" wrapText="1"/>
    </xf>
    <xf numFmtId="2" fontId="2" fillId="0" borderId="1" xfId="2" applyNumberFormat="1" applyFont="1" applyBorder="1" applyAlignment="1">
      <alignment horizontal="right" vertical="top" wrapText="1"/>
    </xf>
    <xf numFmtId="0" fontId="2" fillId="0" borderId="21" xfId="0" applyFont="1" applyBorder="1" applyAlignment="1">
      <alignment wrapText="1"/>
    </xf>
    <xf numFmtId="2" fontId="2" fillId="4" borderId="1" xfId="2" applyNumberFormat="1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wrapText="1"/>
    </xf>
    <xf numFmtId="49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49" fontId="2" fillId="5" borderId="1" xfId="0" applyNumberFormat="1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wrapText="1"/>
    </xf>
    <xf numFmtId="0" fontId="11" fillId="0" borderId="0" xfId="0" applyFont="1"/>
    <xf numFmtId="2" fontId="1" fillId="0" borderId="4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2" fontId="1" fillId="0" borderId="3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0" fillId="0" borderId="0" xfId="0" applyNumberFormat="1"/>
    <xf numFmtId="0" fontId="8" fillId="2" borderId="7" xfId="0" applyFont="1" applyFill="1" applyBorder="1" applyAlignment="1">
      <alignment wrapText="1"/>
    </xf>
    <xf numFmtId="49" fontId="2" fillId="2" borderId="7" xfId="0" applyNumberFormat="1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wrapText="1"/>
    </xf>
    <xf numFmtId="49" fontId="2" fillId="6" borderId="1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right" vertical="top" wrapText="1"/>
    </xf>
    <xf numFmtId="0" fontId="2" fillId="6" borderId="1" xfId="0" applyFont="1" applyFill="1" applyBorder="1" applyAlignment="1">
      <alignment horizontal="center" vertical="top" wrapText="1"/>
    </xf>
    <xf numFmtId="2" fontId="2" fillId="6" borderId="1" xfId="2" applyNumberFormat="1" applyFont="1" applyFill="1" applyBorder="1" applyAlignment="1">
      <alignment horizontal="right" vertical="top" wrapText="1"/>
    </xf>
    <xf numFmtId="164" fontId="2" fillId="0" borderId="0" xfId="0" applyNumberFormat="1" applyFont="1" applyBorder="1" applyAlignment="1">
      <alignment horizontal="center" vertical="top" wrapText="1"/>
    </xf>
    <xf numFmtId="49" fontId="2" fillId="0" borderId="16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wrapText="1"/>
    </xf>
    <xf numFmtId="2" fontId="2" fillId="0" borderId="7" xfId="0" applyNumberFormat="1" applyFont="1" applyBorder="1" applyAlignment="1">
      <alignment horizontal="right" vertical="top" wrapText="1"/>
    </xf>
    <xf numFmtId="0" fontId="2" fillId="4" borderId="1" xfId="0" applyNumberFormat="1" applyFont="1" applyFill="1" applyBorder="1" applyAlignment="1">
      <alignment wrapText="1"/>
    </xf>
    <xf numFmtId="164" fontId="2" fillId="0" borderId="1" xfId="2" applyNumberFormat="1" applyFont="1" applyBorder="1" applyAlignment="1">
      <alignment horizontal="right" vertical="top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right" vertical="top" wrapText="1"/>
    </xf>
    <xf numFmtId="0" fontId="2" fillId="6" borderId="1" xfId="0" applyFont="1" applyFill="1" applyBorder="1" applyAlignment="1">
      <alignment horizontal="left" wrapText="1"/>
    </xf>
    <xf numFmtId="2" fontId="2" fillId="5" borderId="1" xfId="0" applyNumberFormat="1" applyFont="1" applyFill="1" applyBorder="1" applyAlignment="1">
      <alignment horizontal="right" vertical="top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wrapText="1"/>
    </xf>
    <xf numFmtId="2" fontId="2" fillId="0" borderId="14" xfId="2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2" fontId="2" fillId="6" borderId="1" xfId="0" applyNumberFormat="1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>
      <alignment horizontal="center" vertical="top" wrapText="1"/>
    </xf>
    <xf numFmtId="2" fontId="2" fillId="0" borderId="1" xfId="2" applyNumberFormat="1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vertical="top"/>
    </xf>
    <xf numFmtId="0" fontId="2" fillId="0" borderId="7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horizontal="center" vertical="top" wrapText="1"/>
    </xf>
    <xf numFmtId="2" fontId="2" fillId="2" borderId="1" xfId="2" applyNumberFormat="1" applyFont="1" applyFill="1" applyBorder="1" applyAlignment="1">
      <alignment horizontal="center" vertical="top" wrapText="1"/>
    </xf>
    <xf numFmtId="2" fontId="2" fillId="0" borderId="7" xfId="2" applyNumberFormat="1" applyFont="1" applyBorder="1" applyAlignment="1">
      <alignment horizontal="center" vertical="top" wrapText="1"/>
    </xf>
    <xf numFmtId="2" fontId="2" fillId="5" borderId="1" xfId="0" applyNumberFormat="1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wrapText="1"/>
    </xf>
    <xf numFmtId="49" fontId="8" fillId="4" borderId="1" xfId="0" applyNumberFormat="1" applyFont="1" applyFill="1" applyBorder="1" applyAlignment="1">
      <alignment horizontal="center" vertical="top" wrapText="1"/>
    </xf>
    <xf numFmtId="164" fontId="1" fillId="4" borderId="1" xfId="0" applyNumberFormat="1" applyFont="1" applyFill="1" applyBorder="1" applyAlignment="1">
      <alignment horizontal="right" vertical="top" wrapText="1"/>
    </xf>
    <xf numFmtId="0" fontId="8" fillId="3" borderId="1" xfId="0" applyNumberFormat="1" applyFont="1" applyFill="1" applyBorder="1" applyAlignment="1">
      <alignment wrapText="1"/>
    </xf>
    <xf numFmtId="49" fontId="8" fillId="3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top" wrapText="1"/>
    </xf>
    <xf numFmtId="4" fontId="11" fillId="0" borderId="1" xfId="0" applyNumberFormat="1" applyFont="1" applyBorder="1" applyAlignment="1">
      <alignment horizontal="right" vertical="top" wrapText="1"/>
    </xf>
    <xf numFmtId="0" fontId="2" fillId="6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justify" wrapText="1"/>
    </xf>
    <xf numFmtId="49" fontId="2" fillId="0" borderId="12" xfId="0" applyNumberFormat="1" applyFont="1" applyBorder="1" applyAlignment="1">
      <alignment horizontal="center" vertical="top" wrapText="1"/>
    </xf>
    <xf numFmtId="0" fontId="2" fillId="6" borderId="12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top" wrapText="1"/>
    </xf>
    <xf numFmtId="0" fontId="8" fillId="4" borderId="12" xfId="0" applyFont="1" applyFill="1" applyBorder="1" applyAlignment="1">
      <alignment horizontal="center" vertical="top" wrapText="1"/>
    </xf>
    <xf numFmtId="0" fontId="8" fillId="3" borderId="12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top" wrapText="1"/>
    </xf>
    <xf numFmtId="2" fontId="2" fillId="0" borderId="7" xfId="2" applyNumberFormat="1" applyFont="1" applyBorder="1" applyAlignment="1">
      <alignment horizontal="right" vertical="top" wrapText="1"/>
    </xf>
    <xf numFmtId="0" fontId="2" fillId="0" borderId="1" xfId="0" applyNumberFormat="1" applyFont="1" applyBorder="1" applyAlignment="1">
      <alignment horizontal="center" vertical="top" wrapText="1"/>
    </xf>
    <xf numFmtId="4" fontId="13" fillId="0" borderId="1" xfId="0" applyNumberFormat="1" applyFont="1" applyBorder="1" applyAlignment="1">
      <alignment vertical="top"/>
    </xf>
    <xf numFmtId="0" fontId="2" fillId="0" borderId="1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15" fillId="0" borderId="0" xfId="0" applyFont="1" applyAlignment="1">
      <alignment wrapText="1"/>
    </xf>
    <xf numFmtId="49" fontId="17" fillId="0" borderId="25" xfId="3" applyNumberFormat="1" applyFont="1" applyFill="1" applyAlignment="1" applyProtection="1">
      <alignment horizontal="center" vertical="center"/>
    </xf>
    <xf numFmtId="0" fontId="17" fillId="0" borderId="26" xfId="4" applyNumberFormat="1" applyFont="1" applyFill="1" applyAlignment="1" applyProtection="1">
      <alignment horizontal="left" wrapText="1"/>
    </xf>
    <xf numFmtId="0" fontId="2" fillId="5" borderId="1" xfId="0" applyFont="1" applyFill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center"/>
    </xf>
    <xf numFmtId="0" fontId="1" fillId="5" borderId="1" xfId="0" applyFont="1" applyFill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18" fillId="0" borderId="26" xfId="4" applyNumberFormat="1" applyFont="1" applyAlignment="1" applyProtection="1">
      <alignment horizontal="left" wrapText="1" indent="2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2" fontId="5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</cellXfs>
  <cellStyles count="5">
    <cellStyle name="xl30" xfId="4"/>
    <cellStyle name="xl42" xfId="3"/>
    <cellStyle name="Обычный" xfId="0" builtinId="0"/>
    <cellStyle name="Обычный 3" xfId="1"/>
    <cellStyle name="Финансовый" xfId="2" builtinId="3"/>
  </cellStyles>
  <dxfs count="0"/>
  <tableStyles count="0" defaultTableStyle="TableStyleMedium9" defaultPivotStyle="PivotStyleLight16"/>
  <colors>
    <mruColors>
      <color rgb="FF2BC1C5"/>
      <color rgb="FF2CA0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opLeftCell="A7" workbookViewId="0">
      <selection activeCell="B13" sqref="B13"/>
    </sheetView>
  </sheetViews>
  <sheetFormatPr defaultRowHeight="15"/>
  <cols>
    <col min="1" max="1" width="34.7109375" customWidth="1"/>
    <col min="2" max="2" width="75.28515625" customWidth="1"/>
    <col min="3" max="3" width="21.85546875" customWidth="1"/>
  </cols>
  <sheetData>
    <row r="1" spans="1:3" ht="15.75" hidden="1">
      <c r="C1" s="4" t="s">
        <v>41</v>
      </c>
    </row>
    <row r="2" spans="1:3" ht="15.75" hidden="1">
      <c r="C2" s="2" t="s">
        <v>42</v>
      </c>
    </row>
    <row r="3" spans="1:3" ht="15.75" hidden="1">
      <c r="B3" s="22" t="s">
        <v>180</v>
      </c>
      <c r="C3" s="22"/>
    </row>
    <row r="4" spans="1:3" ht="15.75" hidden="1">
      <c r="C4" s="2" t="s">
        <v>37</v>
      </c>
    </row>
    <row r="5" spans="1:3" ht="15.75" hidden="1">
      <c r="C5" s="2" t="s">
        <v>38</v>
      </c>
    </row>
    <row r="6" spans="1:3" ht="15.75" hidden="1">
      <c r="B6" s="22" t="s">
        <v>121</v>
      </c>
      <c r="C6" s="22"/>
    </row>
    <row r="7" spans="1:3" ht="88.5" customHeight="1">
      <c r="B7" s="160" t="s">
        <v>524</v>
      </c>
      <c r="C7" s="160"/>
    </row>
    <row r="8" spans="1:3" ht="15.75">
      <c r="A8" s="17" t="s">
        <v>343</v>
      </c>
      <c r="B8" s="17"/>
      <c r="C8" s="17"/>
    </row>
    <row r="9" spans="1:3" ht="15.75">
      <c r="A9" s="159" t="s">
        <v>423</v>
      </c>
      <c r="B9" s="159"/>
      <c r="C9" s="159"/>
    </row>
    <row r="11" spans="1:3" ht="15.75">
      <c r="C11" s="3" t="s">
        <v>40</v>
      </c>
    </row>
    <row r="12" spans="1:3" ht="15.75">
      <c r="C12" s="3"/>
    </row>
    <row r="13" spans="1:3" ht="47.25">
      <c r="A13" s="11" t="s">
        <v>166</v>
      </c>
      <c r="B13" s="11" t="s">
        <v>167</v>
      </c>
      <c r="C13" s="8" t="s">
        <v>168</v>
      </c>
    </row>
    <row r="14" spans="1:3" ht="15.75">
      <c r="A14" s="14">
        <v>1</v>
      </c>
      <c r="B14" s="14">
        <v>2</v>
      </c>
      <c r="C14" s="14">
        <v>3</v>
      </c>
    </row>
    <row r="15" spans="1:3" ht="15.75">
      <c r="A15" s="156" t="s">
        <v>341</v>
      </c>
      <c r="B15" s="157"/>
      <c r="C15" s="158"/>
    </row>
    <row r="16" spans="1:3" ht="31.5">
      <c r="A16" s="14" t="s">
        <v>169</v>
      </c>
      <c r="B16" s="10" t="s">
        <v>170</v>
      </c>
      <c r="C16" s="18">
        <v>100</v>
      </c>
    </row>
    <row r="17" spans="1:3" ht="18" customHeight="1">
      <c r="A17" s="14" t="s">
        <v>171</v>
      </c>
      <c r="B17" s="10" t="s">
        <v>174</v>
      </c>
      <c r="C17" s="18">
        <v>100</v>
      </c>
    </row>
    <row r="18" spans="1:3" ht="31.5">
      <c r="A18" s="14" t="s">
        <v>175</v>
      </c>
      <c r="B18" s="10" t="s">
        <v>176</v>
      </c>
      <c r="C18" s="18">
        <v>100</v>
      </c>
    </row>
    <row r="19" spans="1:3" ht="18" customHeight="1">
      <c r="A19" s="156" t="s">
        <v>342</v>
      </c>
      <c r="B19" s="157"/>
      <c r="C19" s="158"/>
    </row>
    <row r="20" spans="1:3" ht="18.75" customHeight="1">
      <c r="A20" s="14" t="s">
        <v>177</v>
      </c>
      <c r="B20" s="10" t="s">
        <v>179</v>
      </c>
      <c r="C20" s="18">
        <v>100</v>
      </c>
    </row>
    <row r="21" spans="1:3" ht="15.75">
      <c r="A21" s="14" t="s">
        <v>178</v>
      </c>
      <c r="B21" s="10" t="s">
        <v>39</v>
      </c>
      <c r="C21" s="18">
        <v>100</v>
      </c>
    </row>
    <row r="22" spans="1:3" ht="15.75">
      <c r="B22" s="2"/>
    </row>
    <row r="23" spans="1:3" ht="15.75">
      <c r="B23" s="2"/>
    </row>
  </sheetData>
  <mergeCells count="4">
    <mergeCell ref="A15:C15"/>
    <mergeCell ref="A9:C9"/>
    <mergeCell ref="A19:C19"/>
    <mergeCell ref="B7:C7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topLeftCell="A7" workbookViewId="0">
      <selection activeCell="A8" sqref="A8:G8"/>
    </sheetView>
  </sheetViews>
  <sheetFormatPr defaultRowHeight="15"/>
  <cols>
    <col min="1" max="1" width="36.140625" customWidth="1"/>
    <col min="2" max="2" width="16.5703125" customWidth="1"/>
    <col min="3" max="3" width="18.140625" customWidth="1"/>
    <col min="4" max="4" width="18.5703125" customWidth="1"/>
    <col min="5" max="5" width="14.42578125" customWidth="1"/>
    <col min="6" max="6" width="14.7109375" customWidth="1"/>
    <col min="7" max="7" width="16.85546875" customWidth="1"/>
  </cols>
  <sheetData>
    <row r="1" spans="1:8" ht="15.75" hidden="1">
      <c r="G1" s="4" t="s">
        <v>158</v>
      </c>
      <c r="H1" s="4"/>
    </row>
    <row r="2" spans="1:8" ht="15.75" hidden="1">
      <c r="G2" s="2" t="s">
        <v>42</v>
      </c>
      <c r="H2" s="2"/>
    </row>
    <row r="3" spans="1:8" ht="15.75" hidden="1">
      <c r="A3" s="22"/>
      <c r="B3" s="22"/>
      <c r="C3" s="22"/>
      <c r="D3" s="161" t="s">
        <v>227</v>
      </c>
      <c r="E3" s="161"/>
      <c r="F3" s="161"/>
      <c r="G3" s="161"/>
      <c r="H3" s="22"/>
    </row>
    <row r="4" spans="1:8" ht="15.75" hidden="1">
      <c r="G4" s="2" t="s">
        <v>37</v>
      </c>
      <c r="H4" s="2"/>
    </row>
    <row r="5" spans="1:8" ht="15.75" hidden="1">
      <c r="G5" s="2" t="s">
        <v>38</v>
      </c>
      <c r="H5" s="2"/>
    </row>
    <row r="6" spans="1:8" ht="15.75" hidden="1">
      <c r="E6" s="161" t="s">
        <v>130</v>
      </c>
      <c r="F6" s="161"/>
      <c r="G6" s="161"/>
      <c r="H6" s="2"/>
    </row>
    <row r="7" spans="1:8" ht="84.75" customHeight="1">
      <c r="D7" s="160" t="s">
        <v>533</v>
      </c>
      <c r="E7" s="160"/>
      <c r="F7" s="160"/>
      <c r="G7" s="160"/>
    </row>
    <row r="8" spans="1:8" ht="59.25" customHeight="1">
      <c r="A8" s="162" t="s">
        <v>469</v>
      </c>
      <c r="B8" s="179"/>
      <c r="C8" s="179"/>
      <c r="D8" s="179"/>
      <c r="E8" s="179"/>
      <c r="F8" s="179"/>
      <c r="G8" s="179"/>
    </row>
    <row r="9" spans="1:8" ht="24.75" customHeight="1">
      <c r="A9" s="162" t="s">
        <v>470</v>
      </c>
      <c r="B9" s="162"/>
      <c r="C9" s="162"/>
      <c r="D9" s="162"/>
      <c r="E9" s="162"/>
      <c r="F9" s="162"/>
      <c r="G9" s="162"/>
    </row>
    <row r="11" spans="1:8">
      <c r="A11" s="176" t="s">
        <v>165</v>
      </c>
      <c r="B11" s="176" t="s">
        <v>159</v>
      </c>
      <c r="C11" s="176" t="s">
        <v>164</v>
      </c>
      <c r="D11" s="177" t="s">
        <v>224</v>
      </c>
      <c r="E11" s="176" t="s">
        <v>163</v>
      </c>
      <c r="F11" s="176" t="s">
        <v>162</v>
      </c>
      <c r="G11" s="176" t="s">
        <v>161</v>
      </c>
    </row>
    <row r="12" spans="1:8" ht="57.75" customHeight="1">
      <c r="A12" s="176"/>
      <c r="B12" s="176"/>
      <c r="C12" s="176"/>
      <c r="D12" s="178"/>
      <c r="E12" s="176"/>
      <c r="F12" s="176"/>
      <c r="G12" s="176"/>
    </row>
    <row r="13" spans="1:8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</row>
    <row r="14" spans="1:8" ht="15.75">
      <c r="A14" s="7">
        <v>1</v>
      </c>
      <c r="B14" s="7" t="s">
        <v>160</v>
      </c>
      <c r="C14" s="7" t="s">
        <v>160</v>
      </c>
      <c r="D14" s="7">
        <v>0</v>
      </c>
      <c r="E14" s="7">
        <v>0</v>
      </c>
      <c r="F14" s="7">
        <v>0</v>
      </c>
      <c r="G14" s="7" t="s">
        <v>160</v>
      </c>
    </row>
    <row r="16" spans="1:8" ht="38.25" customHeight="1">
      <c r="A16" s="162"/>
      <c r="B16" s="162"/>
      <c r="C16" s="162"/>
      <c r="D16" s="162"/>
      <c r="E16" s="162"/>
      <c r="F16" s="162"/>
      <c r="G16" s="162"/>
    </row>
    <row r="17" spans="1:7">
      <c r="A17" s="41"/>
      <c r="B17" s="41"/>
      <c r="C17" s="41"/>
      <c r="D17" s="41"/>
      <c r="E17" s="41"/>
      <c r="F17" s="41"/>
      <c r="G17" s="41"/>
    </row>
    <row r="18" spans="1:7" ht="15.75">
      <c r="A18" s="175"/>
      <c r="B18" s="175"/>
      <c r="C18" s="175"/>
      <c r="D18" s="175"/>
      <c r="E18" s="175"/>
      <c r="F18" s="175"/>
      <c r="G18" s="175"/>
    </row>
    <row r="19" spans="1:7" ht="15.75">
      <c r="A19" s="175"/>
      <c r="B19" s="175"/>
      <c r="C19" s="175"/>
      <c r="D19" s="97"/>
      <c r="E19" s="175"/>
      <c r="F19" s="175"/>
      <c r="G19" s="97"/>
    </row>
    <row r="20" spans="1:7" ht="33" customHeight="1">
      <c r="A20" s="175"/>
      <c r="B20" s="175"/>
      <c r="C20" s="175"/>
      <c r="D20" s="98"/>
      <c r="E20" s="169"/>
      <c r="F20" s="169"/>
      <c r="G20" s="98"/>
    </row>
  </sheetData>
  <mergeCells count="18">
    <mergeCell ref="D3:G3"/>
    <mergeCell ref="A18:C19"/>
    <mergeCell ref="D18:G18"/>
    <mergeCell ref="E19:F19"/>
    <mergeCell ref="G11:G12"/>
    <mergeCell ref="A8:G8"/>
    <mergeCell ref="A9:G9"/>
    <mergeCell ref="E6:G6"/>
    <mergeCell ref="D7:G7"/>
    <mergeCell ref="A20:C20"/>
    <mergeCell ref="E20:F20"/>
    <mergeCell ref="E11:E12"/>
    <mergeCell ref="F11:F12"/>
    <mergeCell ref="A16:G16"/>
    <mergeCell ref="A11:A12"/>
    <mergeCell ref="B11:B12"/>
    <mergeCell ref="C11:C12"/>
    <mergeCell ref="D11:D12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A12" sqref="A12:D12"/>
    </sheetView>
  </sheetViews>
  <sheetFormatPr defaultRowHeight="15"/>
  <cols>
    <col min="1" max="1" width="27.28515625" customWidth="1"/>
    <col min="2" max="2" width="23.42578125" customWidth="1"/>
    <col min="3" max="3" width="22.28515625" customWidth="1"/>
    <col min="4" max="4" width="23.5703125" customWidth="1"/>
    <col min="5" max="5" width="13.5703125" customWidth="1"/>
    <col min="6" max="6" width="12.85546875" customWidth="1"/>
    <col min="7" max="7" width="17.28515625" customWidth="1"/>
  </cols>
  <sheetData>
    <row r="1" spans="1:8" ht="0.75" customHeight="1">
      <c r="G1" s="4"/>
    </row>
    <row r="2" spans="1:8" ht="15.75" hidden="1">
      <c r="G2" s="2"/>
    </row>
    <row r="3" spans="1:8" ht="15.75" hidden="1">
      <c r="D3" s="161"/>
      <c r="E3" s="161"/>
      <c r="F3" s="161"/>
      <c r="G3" s="161"/>
    </row>
    <row r="4" spans="1:8" ht="15.75" hidden="1">
      <c r="G4" s="2"/>
    </row>
    <row r="5" spans="1:8" ht="15.75" hidden="1">
      <c r="G5" s="2"/>
    </row>
    <row r="6" spans="1:8" ht="15.75" hidden="1">
      <c r="E6" s="161"/>
      <c r="F6" s="161"/>
      <c r="G6" s="161"/>
    </row>
    <row r="7" spans="1:8" hidden="1"/>
    <row r="8" spans="1:8" ht="53.25" hidden="1" customHeight="1">
      <c r="A8" s="162"/>
      <c r="B8" s="179"/>
      <c r="C8" s="179"/>
      <c r="D8" s="179"/>
      <c r="E8" s="179"/>
      <c r="F8" s="179"/>
      <c r="G8" s="179"/>
    </row>
    <row r="9" spans="1:8" ht="30.75" hidden="1" customHeight="1">
      <c r="A9" s="162"/>
      <c r="B9" s="162"/>
      <c r="C9" s="162"/>
      <c r="D9" s="162"/>
      <c r="E9" s="162"/>
      <c r="F9" s="162"/>
      <c r="G9" s="162"/>
    </row>
    <row r="10" spans="1:8" ht="16.5" customHeight="1">
      <c r="B10" s="2"/>
    </row>
    <row r="11" spans="1:8" ht="107.25" customHeight="1">
      <c r="B11" s="38" t="s">
        <v>106</v>
      </c>
      <c r="C11" s="160" t="s">
        <v>534</v>
      </c>
      <c r="D11" s="160"/>
    </row>
    <row r="12" spans="1:8" ht="72" customHeight="1">
      <c r="A12" s="162" t="s">
        <v>471</v>
      </c>
      <c r="B12" s="162"/>
      <c r="C12" s="162"/>
      <c r="D12" s="162"/>
    </row>
    <row r="13" spans="1:8" ht="54" customHeight="1" thickBot="1">
      <c r="A13" s="185" t="s">
        <v>218</v>
      </c>
      <c r="B13" s="185"/>
      <c r="C13" s="185"/>
      <c r="D13" s="185"/>
      <c r="E13" s="41"/>
      <c r="F13" s="41"/>
      <c r="G13" s="41"/>
      <c r="H13" s="41"/>
    </row>
    <row r="14" spans="1:8" ht="28.5" customHeight="1" thickBot="1">
      <c r="A14" s="180" t="s">
        <v>105</v>
      </c>
      <c r="B14" s="182" t="s">
        <v>62</v>
      </c>
      <c r="C14" s="183"/>
      <c r="D14" s="184"/>
    </row>
    <row r="15" spans="1:8" ht="15.75" thickBot="1">
      <c r="A15" s="181"/>
      <c r="B15" s="43" t="s">
        <v>403</v>
      </c>
      <c r="C15" s="44" t="s">
        <v>415</v>
      </c>
      <c r="D15" s="45" t="s">
        <v>426</v>
      </c>
    </row>
    <row r="16" spans="1:8" ht="30.75" thickBot="1">
      <c r="A16" s="42" t="s">
        <v>107</v>
      </c>
      <c r="B16" s="70">
        <v>0</v>
      </c>
      <c r="C16" s="72">
        <v>31683.18</v>
      </c>
      <c r="D16" s="71">
        <v>0</v>
      </c>
    </row>
  </sheetData>
  <mergeCells count="9">
    <mergeCell ref="D3:G3"/>
    <mergeCell ref="A8:G8"/>
    <mergeCell ref="E6:G6"/>
    <mergeCell ref="A9:G9"/>
    <mergeCell ref="A14:A15"/>
    <mergeCell ref="B14:D14"/>
    <mergeCell ref="A12:D12"/>
    <mergeCell ref="A13:D13"/>
    <mergeCell ref="C11:D11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5"/>
  <sheetViews>
    <sheetView topLeftCell="A7" workbookViewId="0">
      <selection activeCell="B7" sqref="B7:E7"/>
    </sheetView>
  </sheetViews>
  <sheetFormatPr defaultRowHeight="15"/>
  <cols>
    <col min="1" max="1" width="31.5703125" customWidth="1"/>
    <col min="2" max="2" width="42.85546875" customWidth="1"/>
    <col min="3" max="3" width="19" customWidth="1"/>
    <col min="4" max="4" width="17.5703125" customWidth="1"/>
    <col min="5" max="5" width="15.7109375" customWidth="1"/>
  </cols>
  <sheetData>
    <row r="1" spans="1:5" ht="15.75" hidden="1">
      <c r="B1" s="4"/>
      <c r="E1" s="4" t="s">
        <v>43</v>
      </c>
    </row>
    <row r="2" spans="1:5" ht="15.75" hidden="1">
      <c r="B2" s="2"/>
      <c r="E2" s="2" t="s">
        <v>42</v>
      </c>
    </row>
    <row r="3" spans="1:5" ht="15.75" hidden="1">
      <c r="B3" s="2"/>
      <c r="C3" s="161" t="s">
        <v>230</v>
      </c>
      <c r="D3" s="161"/>
      <c r="E3" s="161"/>
    </row>
    <row r="4" spans="1:5" ht="15.75" hidden="1">
      <c r="B4" s="2"/>
      <c r="E4" s="2" t="s">
        <v>37</v>
      </c>
    </row>
    <row r="5" spans="1:5" ht="15.75" hidden="1">
      <c r="B5" s="2"/>
      <c r="E5" s="2" t="s">
        <v>38</v>
      </c>
    </row>
    <row r="6" spans="1:5" ht="15.75" hidden="1">
      <c r="B6" s="2"/>
      <c r="C6" s="161" t="s">
        <v>122</v>
      </c>
      <c r="D6" s="161"/>
      <c r="E6" s="161"/>
    </row>
    <row r="7" spans="1:5" ht="88.5" customHeight="1">
      <c r="B7" s="160" t="s">
        <v>525</v>
      </c>
      <c r="C7" s="160"/>
      <c r="D7" s="160"/>
      <c r="E7" s="160"/>
    </row>
    <row r="8" spans="1:5" ht="36.75" customHeight="1">
      <c r="A8" s="162" t="s">
        <v>424</v>
      </c>
      <c r="B8" s="162"/>
      <c r="C8" s="162"/>
      <c r="D8" s="162"/>
      <c r="E8" s="162"/>
    </row>
    <row r="12" spans="1:5" ht="15.75">
      <c r="A12" s="163" t="s">
        <v>181</v>
      </c>
      <c r="B12" s="163" t="s">
        <v>11</v>
      </c>
      <c r="C12" s="165" t="s">
        <v>35</v>
      </c>
      <c r="D12" s="166"/>
      <c r="E12" s="167"/>
    </row>
    <row r="13" spans="1:5" ht="15.75">
      <c r="A13" s="164"/>
      <c r="B13" s="164"/>
      <c r="C13" s="8" t="s">
        <v>425</v>
      </c>
      <c r="D13" s="8" t="s">
        <v>415</v>
      </c>
      <c r="E13" s="101" t="s">
        <v>426</v>
      </c>
    </row>
    <row r="14" spans="1:5" ht="31.5">
      <c r="A14" s="14" t="s">
        <v>12</v>
      </c>
      <c r="B14" s="8" t="s">
        <v>13</v>
      </c>
      <c r="C14" s="50">
        <f>C15+C23+C34+C4</f>
        <v>1745170.3599999999</v>
      </c>
      <c r="D14" s="50">
        <f>D15+D23+D34</f>
        <v>1369288</v>
      </c>
      <c r="E14" s="50">
        <f>E15+E23+E34</f>
        <v>1398638</v>
      </c>
    </row>
    <row r="15" spans="1:5" ht="15.75">
      <c r="A15" s="14" t="s">
        <v>182</v>
      </c>
      <c r="B15" s="8" t="s">
        <v>339</v>
      </c>
      <c r="C15" s="46">
        <f t="shared" ref="C15:E15" si="0">C16</f>
        <v>423500</v>
      </c>
      <c r="D15" s="46">
        <f t="shared" si="0"/>
        <v>445600</v>
      </c>
      <c r="E15" s="46">
        <f t="shared" si="0"/>
        <v>467950</v>
      </c>
    </row>
    <row r="16" spans="1:5" ht="15.75">
      <c r="A16" s="14" t="s">
        <v>14</v>
      </c>
      <c r="B16" s="9" t="s">
        <v>15</v>
      </c>
      <c r="C16" s="46">
        <f t="shared" ref="C16:D16" si="1">C17+C19+C21</f>
        <v>423500</v>
      </c>
      <c r="D16" s="46">
        <f t="shared" si="1"/>
        <v>445600</v>
      </c>
      <c r="E16" s="46">
        <f t="shared" ref="E16" si="2">E17+E19+E21</f>
        <v>467950</v>
      </c>
    </row>
    <row r="17" spans="1:5" ht="366.75" customHeight="1">
      <c r="A17" s="7" t="s">
        <v>183</v>
      </c>
      <c r="B17" s="10" t="s">
        <v>427</v>
      </c>
      <c r="C17" s="51">
        <v>417050</v>
      </c>
      <c r="D17" s="51">
        <v>438800</v>
      </c>
      <c r="E17" s="51">
        <v>460800</v>
      </c>
    </row>
    <row r="18" spans="1:5" ht="330" customHeight="1">
      <c r="A18" s="7" t="s">
        <v>16</v>
      </c>
      <c r="B18" s="10" t="s">
        <v>427</v>
      </c>
      <c r="C18" s="51">
        <v>417050</v>
      </c>
      <c r="D18" s="51">
        <v>438800</v>
      </c>
      <c r="E18" s="51">
        <v>460800</v>
      </c>
    </row>
    <row r="19" spans="1:5" ht="273" customHeight="1">
      <c r="A19" s="7" t="s">
        <v>184</v>
      </c>
      <c r="B19" s="19" t="s">
        <v>428</v>
      </c>
      <c r="C19" s="51">
        <v>150</v>
      </c>
      <c r="D19" s="51">
        <v>150</v>
      </c>
      <c r="E19" s="51">
        <v>150</v>
      </c>
    </row>
    <row r="20" spans="1:5" ht="275.25" customHeight="1">
      <c r="A20" s="7" t="s">
        <v>17</v>
      </c>
      <c r="B20" s="19" t="s">
        <v>428</v>
      </c>
      <c r="C20" s="51">
        <v>150</v>
      </c>
      <c r="D20" s="51">
        <v>150</v>
      </c>
      <c r="E20" s="51">
        <v>150</v>
      </c>
    </row>
    <row r="21" spans="1:5" ht="236.25">
      <c r="A21" s="7" t="s">
        <v>185</v>
      </c>
      <c r="B21" s="10" t="s">
        <v>429</v>
      </c>
      <c r="C21" s="51">
        <v>6300</v>
      </c>
      <c r="D21" s="51">
        <v>6650</v>
      </c>
      <c r="E21" s="51">
        <v>7000</v>
      </c>
    </row>
    <row r="22" spans="1:5" ht="236.25">
      <c r="A22" s="7" t="s">
        <v>18</v>
      </c>
      <c r="B22" s="10" t="s">
        <v>429</v>
      </c>
      <c r="C22" s="51">
        <v>6300</v>
      </c>
      <c r="D22" s="51">
        <v>6650</v>
      </c>
      <c r="E22" s="51">
        <v>7000</v>
      </c>
    </row>
    <row r="23" spans="1:5" ht="15.75">
      <c r="A23" s="14" t="s">
        <v>344</v>
      </c>
      <c r="B23" s="8" t="s">
        <v>19</v>
      </c>
      <c r="C23" s="50">
        <f t="shared" ref="C23:D23" si="3">C24+C27</f>
        <v>867000</v>
      </c>
      <c r="D23" s="50">
        <f t="shared" si="3"/>
        <v>873000</v>
      </c>
      <c r="E23" s="50">
        <f t="shared" ref="E23" si="4">E24+E27</f>
        <v>880000</v>
      </c>
    </row>
    <row r="24" spans="1:5" ht="15.75">
      <c r="A24" s="73" t="s">
        <v>345</v>
      </c>
      <c r="B24" s="33" t="s">
        <v>20</v>
      </c>
      <c r="C24" s="20">
        <f>C25</f>
        <v>277000</v>
      </c>
      <c r="D24" s="20">
        <f>D25</f>
        <v>283000</v>
      </c>
      <c r="E24" s="20">
        <f>E25</f>
        <v>290000</v>
      </c>
    </row>
    <row r="25" spans="1:5" ht="78.75">
      <c r="A25" s="7" t="s">
        <v>186</v>
      </c>
      <c r="B25" s="10" t="s">
        <v>36</v>
      </c>
      <c r="C25" s="51">
        <v>277000</v>
      </c>
      <c r="D25" s="51">
        <v>283000</v>
      </c>
      <c r="E25" s="51">
        <v>290000</v>
      </c>
    </row>
    <row r="26" spans="1:5" ht="78.75">
      <c r="A26" s="7" t="s">
        <v>21</v>
      </c>
      <c r="B26" s="10" t="s">
        <v>36</v>
      </c>
      <c r="C26" s="51">
        <v>277000</v>
      </c>
      <c r="D26" s="51">
        <v>283000</v>
      </c>
      <c r="E26" s="51">
        <v>290000</v>
      </c>
    </row>
    <row r="27" spans="1:5" ht="15.75">
      <c r="A27" s="14" t="s">
        <v>187</v>
      </c>
      <c r="B27" s="9" t="s">
        <v>22</v>
      </c>
      <c r="C27" s="50">
        <f t="shared" ref="C27:D27" si="5">C28+C31</f>
        <v>590000</v>
      </c>
      <c r="D27" s="50">
        <f t="shared" si="5"/>
        <v>590000</v>
      </c>
      <c r="E27" s="50">
        <f t="shared" ref="E27" si="6">E28+E31</f>
        <v>590000</v>
      </c>
    </row>
    <row r="28" spans="1:5" ht="15.75">
      <c r="A28" s="7" t="s">
        <v>188</v>
      </c>
      <c r="B28" s="10" t="s">
        <v>189</v>
      </c>
      <c r="C28" s="51">
        <v>178000</v>
      </c>
      <c r="D28" s="51">
        <v>178000</v>
      </c>
      <c r="E28" s="51">
        <v>178000</v>
      </c>
    </row>
    <row r="29" spans="1:5" ht="63">
      <c r="A29" s="7" t="s">
        <v>190</v>
      </c>
      <c r="B29" s="10" t="s">
        <v>24</v>
      </c>
      <c r="C29" s="51">
        <v>178000</v>
      </c>
      <c r="D29" s="51">
        <v>178000</v>
      </c>
      <c r="E29" s="51">
        <v>178000</v>
      </c>
    </row>
    <row r="30" spans="1:5" ht="63">
      <c r="A30" s="7" t="s">
        <v>23</v>
      </c>
      <c r="B30" s="10" t="s">
        <v>24</v>
      </c>
      <c r="C30" s="51">
        <v>178000</v>
      </c>
      <c r="D30" s="51">
        <v>178000</v>
      </c>
      <c r="E30" s="51">
        <v>178000</v>
      </c>
    </row>
    <row r="31" spans="1:5" ht="15.75">
      <c r="A31" s="7" t="s">
        <v>191</v>
      </c>
      <c r="B31" s="10" t="s">
        <v>192</v>
      </c>
      <c r="C31" s="51">
        <v>412000</v>
      </c>
      <c r="D31" s="51">
        <v>412000</v>
      </c>
      <c r="E31" s="51">
        <v>412000</v>
      </c>
    </row>
    <row r="32" spans="1:5" ht="63">
      <c r="A32" s="7" t="s">
        <v>193</v>
      </c>
      <c r="B32" s="10" t="s">
        <v>26</v>
      </c>
      <c r="C32" s="51">
        <v>412000</v>
      </c>
      <c r="D32" s="51">
        <v>412000</v>
      </c>
      <c r="E32" s="51">
        <v>412000</v>
      </c>
    </row>
    <row r="33" spans="1:5" ht="63">
      <c r="A33" s="7" t="s">
        <v>25</v>
      </c>
      <c r="B33" s="10" t="s">
        <v>26</v>
      </c>
      <c r="C33" s="51">
        <v>412000</v>
      </c>
      <c r="D33" s="51">
        <v>412000</v>
      </c>
      <c r="E33" s="51">
        <v>412000</v>
      </c>
    </row>
    <row r="34" spans="1:5" ht="78.75">
      <c r="A34" s="14" t="s">
        <v>27</v>
      </c>
      <c r="B34" s="8" t="s">
        <v>28</v>
      </c>
      <c r="C34" s="50">
        <f>C35+C39</f>
        <v>454670.36</v>
      </c>
      <c r="D34" s="50">
        <f t="shared" ref="D34:E34" si="7">D35+D39</f>
        <v>50688</v>
      </c>
      <c r="E34" s="50">
        <f t="shared" si="7"/>
        <v>50688</v>
      </c>
    </row>
    <row r="35" spans="1:5" ht="144" customHeight="1">
      <c r="A35" s="7" t="s">
        <v>340</v>
      </c>
      <c r="B35" s="19" t="s">
        <v>194</v>
      </c>
      <c r="C35" s="51">
        <v>50688</v>
      </c>
      <c r="D35" s="51">
        <v>50688</v>
      </c>
      <c r="E35" s="51">
        <v>50688</v>
      </c>
    </row>
    <row r="36" spans="1:5" ht="113.25" customHeight="1">
      <c r="A36" s="7" t="s">
        <v>196</v>
      </c>
      <c r="B36" s="19" t="s">
        <v>195</v>
      </c>
      <c r="C36" s="51">
        <v>50688</v>
      </c>
      <c r="D36" s="51">
        <v>50688</v>
      </c>
      <c r="E36" s="51">
        <v>50688</v>
      </c>
    </row>
    <row r="37" spans="1:5" ht="100.5" customHeight="1">
      <c r="A37" s="7" t="s">
        <v>198</v>
      </c>
      <c r="B37" s="10" t="s">
        <v>197</v>
      </c>
      <c r="C37" s="51">
        <v>50688</v>
      </c>
      <c r="D37" s="51">
        <v>50688</v>
      </c>
      <c r="E37" s="51">
        <v>50688</v>
      </c>
    </row>
    <row r="38" spans="1:5" ht="94.5">
      <c r="A38" s="7" t="s">
        <v>203</v>
      </c>
      <c r="B38" s="10" t="s">
        <v>197</v>
      </c>
      <c r="C38" s="51">
        <v>50688</v>
      </c>
      <c r="D38" s="51">
        <v>50688</v>
      </c>
      <c r="E38" s="51">
        <v>50688</v>
      </c>
    </row>
    <row r="39" spans="1:5" ht="141.75">
      <c r="A39" s="7" t="s">
        <v>512</v>
      </c>
      <c r="B39" s="19" t="s">
        <v>513</v>
      </c>
      <c r="C39" s="51">
        <v>403982.36</v>
      </c>
      <c r="D39" s="51">
        <f t="shared" ref="D39:E39" si="8">D40</f>
        <v>0</v>
      </c>
      <c r="E39" s="51">
        <f t="shared" si="8"/>
        <v>0</v>
      </c>
    </row>
    <row r="40" spans="1:5" ht="45.75" customHeight="1">
      <c r="A40" s="7" t="s">
        <v>514</v>
      </c>
      <c r="B40" s="19" t="s">
        <v>513</v>
      </c>
      <c r="C40" s="51">
        <v>403982.36</v>
      </c>
      <c r="D40" s="51">
        <v>0</v>
      </c>
      <c r="E40" s="51">
        <v>0</v>
      </c>
    </row>
    <row r="41" spans="1:5" ht="45.75" customHeight="1">
      <c r="A41" s="7" t="s">
        <v>515</v>
      </c>
      <c r="B41" s="19" t="s">
        <v>516</v>
      </c>
      <c r="C41" s="51">
        <v>403982.36</v>
      </c>
      <c r="D41" s="51">
        <v>0</v>
      </c>
      <c r="E41" s="51">
        <v>0</v>
      </c>
    </row>
    <row r="42" spans="1:5" ht="45.75" customHeight="1">
      <c r="A42" s="7" t="s">
        <v>517</v>
      </c>
      <c r="B42" s="10" t="s">
        <v>516</v>
      </c>
      <c r="C42" s="51">
        <v>403982.36</v>
      </c>
      <c r="D42" s="51">
        <v>0</v>
      </c>
      <c r="E42" s="51">
        <v>0</v>
      </c>
    </row>
    <row r="43" spans="1:5" ht="15.75">
      <c r="A43" s="11" t="s">
        <v>29</v>
      </c>
      <c r="B43" s="11" t="s">
        <v>30</v>
      </c>
      <c r="C43" s="20">
        <f>C44</f>
        <v>41172975.769999996</v>
      </c>
      <c r="D43" s="20">
        <f>D44</f>
        <v>12482591.439999999</v>
      </c>
      <c r="E43" s="20">
        <f t="shared" ref="E43" si="9">E44</f>
        <v>10963401.439999999</v>
      </c>
    </row>
    <row r="44" spans="1:5" ht="47.25">
      <c r="A44" s="14" t="s">
        <v>31</v>
      </c>
      <c r="B44" s="9" t="s">
        <v>32</v>
      </c>
      <c r="C44" s="20">
        <f>C45+C52+C59+C63+C67+C71</f>
        <v>41172975.769999996</v>
      </c>
      <c r="D44" s="20">
        <f>D45+D59+D63</f>
        <v>12482591.439999999</v>
      </c>
      <c r="E44" s="20">
        <f>E45+E59+E63</f>
        <v>10963401.439999999</v>
      </c>
    </row>
    <row r="45" spans="1:5" ht="31.5">
      <c r="A45" s="7" t="s">
        <v>379</v>
      </c>
      <c r="B45" s="10" t="s">
        <v>219</v>
      </c>
      <c r="C45" s="21">
        <f>C46+C49</f>
        <v>11465171.84</v>
      </c>
      <c r="D45" s="21">
        <f t="shared" ref="D45:E45" si="10">D46+D49</f>
        <v>7636785.1699999999</v>
      </c>
      <c r="E45" s="21">
        <f t="shared" si="10"/>
        <v>6101985.1699999999</v>
      </c>
    </row>
    <row r="46" spans="1:5" ht="31.5">
      <c r="A46" s="7" t="s">
        <v>346</v>
      </c>
      <c r="B46" s="10" t="s">
        <v>220</v>
      </c>
      <c r="C46" s="21">
        <v>9583400</v>
      </c>
      <c r="D46" s="21">
        <v>6545200</v>
      </c>
      <c r="E46" s="21">
        <v>5010400</v>
      </c>
    </row>
    <row r="47" spans="1:5" ht="47.25">
      <c r="A47" s="7" t="s">
        <v>347</v>
      </c>
      <c r="B47" s="10" t="s">
        <v>33</v>
      </c>
      <c r="C47" s="21">
        <v>9583400</v>
      </c>
      <c r="D47" s="21">
        <v>6545200</v>
      </c>
      <c r="E47" s="21">
        <v>5010400</v>
      </c>
    </row>
    <row r="48" spans="1:5" ht="47.25">
      <c r="A48" s="7" t="s">
        <v>348</v>
      </c>
      <c r="B48" s="10" t="s">
        <v>33</v>
      </c>
      <c r="C48" s="21">
        <v>9583400</v>
      </c>
      <c r="D48" s="21">
        <v>6545200</v>
      </c>
      <c r="E48" s="21">
        <v>5010400</v>
      </c>
    </row>
    <row r="49" spans="1:5" ht="63">
      <c r="A49" s="7" t="s">
        <v>430</v>
      </c>
      <c r="B49" s="10" t="s">
        <v>434</v>
      </c>
      <c r="C49" s="51">
        <v>1881771.84</v>
      </c>
      <c r="D49" s="21">
        <v>1091585.17</v>
      </c>
      <c r="E49" s="21">
        <v>1091585.17</v>
      </c>
    </row>
    <row r="50" spans="1:5" ht="63">
      <c r="A50" s="7" t="s">
        <v>431</v>
      </c>
      <c r="B50" s="10" t="s">
        <v>434</v>
      </c>
      <c r="C50" s="51">
        <v>1881771.84</v>
      </c>
      <c r="D50" s="21">
        <v>1091585.17</v>
      </c>
      <c r="E50" s="21">
        <v>1091585.17</v>
      </c>
    </row>
    <row r="51" spans="1:5" ht="78.75">
      <c r="A51" s="7" t="s">
        <v>432</v>
      </c>
      <c r="B51" s="10" t="s">
        <v>433</v>
      </c>
      <c r="C51" s="51">
        <v>1881771.84</v>
      </c>
      <c r="D51" s="21">
        <v>1091585.17</v>
      </c>
      <c r="E51" s="21">
        <v>1091585.17</v>
      </c>
    </row>
    <row r="52" spans="1:5" ht="47.25">
      <c r="A52" s="14" t="s">
        <v>435</v>
      </c>
      <c r="B52" s="9" t="s">
        <v>436</v>
      </c>
      <c r="C52" s="20">
        <f>C53+C56</f>
        <v>2535236.7999999998</v>
      </c>
      <c r="D52" s="20">
        <f t="shared" ref="D52:E52" si="11">D56</f>
        <v>0</v>
      </c>
      <c r="E52" s="20">
        <f t="shared" si="11"/>
        <v>0</v>
      </c>
    </row>
    <row r="53" spans="1:5" ht="78.75">
      <c r="A53" s="7" t="s">
        <v>520</v>
      </c>
      <c r="B53" s="155" t="s">
        <v>523</v>
      </c>
      <c r="C53" s="21">
        <v>140400</v>
      </c>
      <c r="D53" s="21">
        <v>0</v>
      </c>
      <c r="E53" s="21">
        <v>0</v>
      </c>
    </row>
    <row r="54" spans="1:5" ht="31.5">
      <c r="A54" s="7" t="s">
        <v>521</v>
      </c>
      <c r="B54" s="155" t="s">
        <v>522</v>
      </c>
      <c r="C54" s="21">
        <v>140400</v>
      </c>
      <c r="D54" s="21">
        <v>0</v>
      </c>
      <c r="E54" s="21">
        <v>0</v>
      </c>
    </row>
    <row r="55" spans="1:5" ht="31.5">
      <c r="A55" s="7" t="s">
        <v>441</v>
      </c>
      <c r="B55" s="155" t="s">
        <v>522</v>
      </c>
      <c r="C55" s="21">
        <v>140400</v>
      </c>
      <c r="D55" s="21">
        <v>0</v>
      </c>
      <c r="E55" s="21">
        <v>0</v>
      </c>
    </row>
    <row r="56" spans="1:5" ht="15.75">
      <c r="A56" s="7" t="s">
        <v>437</v>
      </c>
      <c r="B56" s="10" t="s">
        <v>438</v>
      </c>
      <c r="C56" s="51">
        <v>2394836.7999999998</v>
      </c>
      <c r="D56" s="21">
        <v>0</v>
      </c>
      <c r="E56" s="21">
        <v>0</v>
      </c>
    </row>
    <row r="57" spans="1:5" ht="31.5">
      <c r="A57" s="7" t="s">
        <v>439</v>
      </c>
      <c r="B57" s="10" t="s">
        <v>440</v>
      </c>
      <c r="C57" s="51">
        <v>2394836.7999999998</v>
      </c>
      <c r="D57" s="21">
        <v>0</v>
      </c>
      <c r="E57" s="21">
        <v>0</v>
      </c>
    </row>
    <row r="58" spans="1:5" ht="31.5">
      <c r="A58" s="7" t="s">
        <v>441</v>
      </c>
      <c r="B58" s="10" t="s">
        <v>440</v>
      </c>
      <c r="C58" s="51">
        <v>2394836.7999999998</v>
      </c>
      <c r="D58" s="21">
        <v>0</v>
      </c>
      <c r="E58" s="21">
        <v>0</v>
      </c>
    </row>
    <row r="59" spans="1:5" ht="31.5">
      <c r="A59" s="14" t="s">
        <v>349</v>
      </c>
      <c r="B59" s="9" t="s">
        <v>221</v>
      </c>
      <c r="C59" s="50">
        <f>C60</f>
        <v>412220</v>
      </c>
      <c r="D59" s="50">
        <f>D60</f>
        <v>449500</v>
      </c>
      <c r="E59" s="50">
        <f>E60</f>
        <v>465110</v>
      </c>
    </row>
    <row r="60" spans="1:5" ht="78.75">
      <c r="A60" s="14" t="s">
        <v>350</v>
      </c>
      <c r="B60" s="9" t="s">
        <v>404</v>
      </c>
      <c r="C60" s="51">
        <v>412220</v>
      </c>
      <c r="D60" s="51">
        <v>449500</v>
      </c>
      <c r="E60" s="51">
        <v>465110</v>
      </c>
    </row>
    <row r="61" spans="1:5" ht="78.75">
      <c r="A61" s="7" t="s">
        <v>352</v>
      </c>
      <c r="B61" s="10" t="s">
        <v>405</v>
      </c>
      <c r="C61" s="51">
        <v>412220</v>
      </c>
      <c r="D61" s="51">
        <v>449500</v>
      </c>
      <c r="E61" s="51">
        <v>465110</v>
      </c>
    </row>
    <row r="62" spans="1:5" ht="78.75">
      <c r="A62" s="7" t="s">
        <v>351</v>
      </c>
      <c r="B62" s="10" t="s">
        <v>405</v>
      </c>
      <c r="C62" s="51">
        <v>412220</v>
      </c>
      <c r="D62" s="51">
        <v>449500</v>
      </c>
      <c r="E62" s="51">
        <v>465110</v>
      </c>
    </row>
    <row r="63" spans="1:5" ht="15.75">
      <c r="A63" s="14" t="s">
        <v>353</v>
      </c>
      <c r="B63" s="9" t="s">
        <v>243</v>
      </c>
      <c r="C63" s="20">
        <f t="shared" ref="C63:E63" si="12">C64</f>
        <v>26597696.899999999</v>
      </c>
      <c r="D63" s="20">
        <f t="shared" si="12"/>
        <v>4396306.2699999996</v>
      </c>
      <c r="E63" s="20">
        <f t="shared" si="12"/>
        <v>4396306.2699999996</v>
      </c>
    </row>
    <row r="64" spans="1:5" ht="94.5">
      <c r="A64" s="7" t="s">
        <v>354</v>
      </c>
      <c r="B64" s="10" t="s">
        <v>242</v>
      </c>
      <c r="C64" s="21">
        <v>26597696.899999999</v>
      </c>
      <c r="D64" s="21">
        <v>4396306.2699999996</v>
      </c>
      <c r="E64" s="21">
        <v>4396306.2699999996</v>
      </c>
    </row>
    <row r="65" spans="1:5" ht="110.25">
      <c r="A65" s="7" t="s">
        <v>355</v>
      </c>
      <c r="B65" s="10" t="s">
        <v>244</v>
      </c>
      <c r="C65" s="21">
        <v>26597696.899999999</v>
      </c>
      <c r="D65" s="21">
        <v>4396306.2699999996</v>
      </c>
      <c r="E65" s="21">
        <v>4396306.2699999996</v>
      </c>
    </row>
    <row r="66" spans="1:5" ht="110.25">
      <c r="A66" s="7" t="s">
        <v>356</v>
      </c>
      <c r="B66" s="10" t="s">
        <v>244</v>
      </c>
      <c r="C66" s="21">
        <v>26597696.899999999</v>
      </c>
      <c r="D66" s="21">
        <v>4396306.2699999996</v>
      </c>
      <c r="E66" s="21">
        <v>4396306.2699999996</v>
      </c>
    </row>
    <row r="67" spans="1:5" ht="31.5">
      <c r="A67" s="14" t="s">
        <v>492</v>
      </c>
      <c r="B67" s="147" t="s">
        <v>502</v>
      </c>
      <c r="C67" s="20">
        <f>C68</f>
        <v>109037.25</v>
      </c>
      <c r="D67" s="20">
        <f t="shared" ref="D67:E67" si="13">D68</f>
        <v>0</v>
      </c>
      <c r="E67" s="20">
        <f t="shared" si="13"/>
        <v>0</v>
      </c>
    </row>
    <row r="68" spans="1:5" ht="47.25">
      <c r="A68" s="7" t="s">
        <v>493</v>
      </c>
      <c r="B68" s="10" t="s">
        <v>494</v>
      </c>
      <c r="C68" s="21">
        <v>109037.25</v>
      </c>
      <c r="D68" s="21">
        <v>0</v>
      </c>
      <c r="E68" s="21">
        <v>0</v>
      </c>
    </row>
    <row r="69" spans="1:5" ht="78.75">
      <c r="A69" s="148" t="s">
        <v>495</v>
      </c>
      <c r="B69" s="149" t="s">
        <v>496</v>
      </c>
      <c r="C69" s="21">
        <v>109037.25</v>
      </c>
      <c r="D69" s="21">
        <v>0</v>
      </c>
      <c r="E69" s="21">
        <v>0</v>
      </c>
    </row>
    <row r="70" spans="1:5" ht="78.75">
      <c r="A70" s="148" t="s">
        <v>497</v>
      </c>
      <c r="B70" s="149" t="s">
        <v>496</v>
      </c>
      <c r="C70" s="21">
        <v>109037.25</v>
      </c>
      <c r="D70" s="21">
        <v>0</v>
      </c>
      <c r="E70" s="21">
        <v>0</v>
      </c>
    </row>
    <row r="71" spans="1:5" ht="31.5">
      <c r="A71" s="150" t="s">
        <v>503</v>
      </c>
      <c r="B71" s="150" t="s">
        <v>498</v>
      </c>
      <c r="C71" s="151">
        <f>C72</f>
        <v>53612.98</v>
      </c>
      <c r="D71" s="151">
        <f t="shared" ref="D71:E71" si="14">D72</f>
        <v>0</v>
      </c>
      <c r="E71" s="151">
        <f t="shared" si="14"/>
        <v>0</v>
      </c>
    </row>
    <row r="72" spans="1:5" ht="31.5">
      <c r="A72" s="152" t="s">
        <v>504</v>
      </c>
      <c r="B72" s="152" t="s">
        <v>499</v>
      </c>
      <c r="C72" s="153">
        <v>53612.98</v>
      </c>
      <c r="D72" s="153">
        <v>0</v>
      </c>
      <c r="E72" s="153">
        <v>0</v>
      </c>
    </row>
    <row r="73" spans="1:5" ht="63">
      <c r="A73" s="152" t="s">
        <v>505</v>
      </c>
      <c r="B73" s="152" t="s">
        <v>500</v>
      </c>
      <c r="C73" s="153">
        <v>53612.98</v>
      </c>
      <c r="D73" s="153">
        <v>0</v>
      </c>
      <c r="E73" s="153">
        <v>0</v>
      </c>
    </row>
    <row r="74" spans="1:5" ht="63">
      <c r="A74" s="152" t="s">
        <v>501</v>
      </c>
      <c r="B74" s="152" t="s">
        <v>500</v>
      </c>
      <c r="C74" s="153">
        <v>53612.98</v>
      </c>
      <c r="D74" s="153">
        <v>0</v>
      </c>
      <c r="E74" s="153">
        <v>0</v>
      </c>
    </row>
    <row r="75" spans="1:5" ht="15.75">
      <c r="A75" s="14" t="s">
        <v>34</v>
      </c>
      <c r="B75" s="10"/>
      <c r="C75" s="46">
        <f>C14+C43</f>
        <v>42918146.129999995</v>
      </c>
      <c r="D75" s="46">
        <f>D14+D43</f>
        <v>13851879.439999999</v>
      </c>
      <c r="E75" s="46">
        <f>E14+E43</f>
        <v>12362039.439999999</v>
      </c>
    </row>
  </sheetData>
  <mergeCells count="7">
    <mergeCell ref="C3:E3"/>
    <mergeCell ref="A8:E8"/>
    <mergeCell ref="A12:A13"/>
    <mergeCell ref="B12:B13"/>
    <mergeCell ref="C12:E12"/>
    <mergeCell ref="C6:E6"/>
    <mergeCell ref="B7:E7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1"/>
  <sheetViews>
    <sheetView topLeftCell="A7" workbookViewId="0">
      <selection activeCell="D16" sqref="D16"/>
    </sheetView>
  </sheetViews>
  <sheetFormatPr defaultRowHeight="15"/>
  <cols>
    <col min="1" max="1" width="38.5703125" customWidth="1"/>
    <col min="2" max="2" width="38.140625" customWidth="1"/>
    <col min="3" max="3" width="19.5703125" customWidth="1"/>
    <col min="4" max="4" width="18" customWidth="1"/>
    <col min="5" max="5" width="15.7109375" customWidth="1"/>
  </cols>
  <sheetData>
    <row r="1" spans="1:5" ht="15.75" hidden="1">
      <c r="B1" s="4"/>
      <c r="E1" s="4" t="s">
        <v>45</v>
      </c>
    </row>
    <row r="2" spans="1:5" ht="15.75" hidden="1">
      <c r="B2" s="2"/>
      <c r="E2" s="2" t="s">
        <v>42</v>
      </c>
    </row>
    <row r="3" spans="1:5" ht="15.75" hidden="1">
      <c r="B3" s="2"/>
      <c r="C3" s="161" t="s">
        <v>232</v>
      </c>
      <c r="D3" s="161"/>
      <c r="E3" s="161"/>
    </row>
    <row r="4" spans="1:5" ht="15.75" hidden="1">
      <c r="B4" s="2"/>
      <c r="E4" s="2" t="s">
        <v>37</v>
      </c>
    </row>
    <row r="5" spans="1:5" ht="15.75" hidden="1">
      <c r="B5" s="2"/>
      <c r="E5" s="2" t="s">
        <v>38</v>
      </c>
    </row>
    <row r="6" spans="1:5" ht="15.75" hidden="1">
      <c r="B6" s="2"/>
      <c r="C6" s="161" t="s">
        <v>123</v>
      </c>
      <c r="D6" s="161"/>
      <c r="E6" s="161"/>
    </row>
    <row r="7" spans="1:5" ht="83.25" customHeight="1">
      <c r="B7" s="160" t="s">
        <v>526</v>
      </c>
      <c r="C7" s="160"/>
      <c r="D7" s="160"/>
      <c r="E7" s="160"/>
    </row>
    <row r="8" spans="1:5" ht="36.75" customHeight="1">
      <c r="A8" s="162" t="s">
        <v>442</v>
      </c>
      <c r="B8" s="162"/>
      <c r="C8" s="162"/>
      <c r="D8" s="162"/>
      <c r="E8" s="162"/>
    </row>
    <row r="10" spans="1:5" ht="20.25" customHeight="1">
      <c r="A10" s="163" t="s">
        <v>60</v>
      </c>
      <c r="B10" s="163" t="s">
        <v>61</v>
      </c>
      <c r="C10" s="165" t="s">
        <v>62</v>
      </c>
      <c r="D10" s="166"/>
      <c r="E10" s="167"/>
    </row>
    <row r="11" spans="1:5" ht="54.75" customHeight="1">
      <c r="A11" s="164"/>
      <c r="B11" s="164"/>
      <c r="C11" s="101" t="s">
        <v>403</v>
      </c>
      <c r="D11" s="101" t="s">
        <v>415</v>
      </c>
      <c r="E11" s="101" t="s">
        <v>426</v>
      </c>
    </row>
    <row r="12" spans="1:5" ht="47.25">
      <c r="A12" s="6" t="s">
        <v>63</v>
      </c>
      <c r="B12" s="6" t="s">
        <v>64</v>
      </c>
      <c r="C12" s="21">
        <f>C14-(-C18)</f>
        <v>794087.22000000626</v>
      </c>
      <c r="D12" s="21">
        <f t="shared" ref="D12" si="0">D14-(-D18)</f>
        <v>0</v>
      </c>
      <c r="E12" s="21">
        <f>E14-(-E18)</f>
        <v>0</v>
      </c>
    </row>
    <row r="13" spans="1:5" ht="37.5" customHeight="1">
      <c r="A13" s="6" t="s">
        <v>65</v>
      </c>
      <c r="B13" s="6" t="s">
        <v>66</v>
      </c>
      <c r="C13" s="21">
        <f>C15-(-C19)</f>
        <v>794087.21999999881</v>
      </c>
      <c r="D13" s="21">
        <f t="shared" ref="D13" si="1">D15-(-D19)</f>
        <v>0</v>
      </c>
      <c r="E13" s="21">
        <f>E15-(-E19)</f>
        <v>0</v>
      </c>
    </row>
    <row r="14" spans="1:5" ht="31.5">
      <c r="A14" s="6" t="s">
        <v>67</v>
      </c>
      <c r="B14" s="6" t="s">
        <v>68</v>
      </c>
      <c r="C14" s="99">
        <f>-'Приложение 2'!C75</f>
        <v>-42918146.129999995</v>
      </c>
      <c r="D14" s="99">
        <f>-'Приложение 2'!D75</f>
        <v>-13851879.439999999</v>
      </c>
      <c r="E14" s="99">
        <f>-'Приложение 2'!E75</f>
        <v>-12362039.439999999</v>
      </c>
    </row>
    <row r="15" spans="1:5" ht="31.5">
      <c r="A15" s="6" t="s">
        <v>69</v>
      </c>
      <c r="B15" s="6" t="s">
        <v>70</v>
      </c>
      <c r="C15" s="99">
        <v>-42918146.130000003</v>
      </c>
      <c r="D15" s="99">
        <v>-13851879.439999999</v>
      </c>
      <c r="E15" s="99">
        <v>-12362039.439999999</v>
      </c>
    </row>
    <row r="16" spans="1:5" ht="31.5">
      <c r="A16" s="6" t="s">
        <v>71</v>
      </c>
      <c r="B16" s="6" t="s">
        <v>72</v>
      </c>
      <c r="C16" s="99">
        <v>-42918146.130000003</v>
      </c>
      <c r="D16" s="99">
        <v>-13851879.439999999</v>
      </c>
      <c r="E16" s="99">
        <v>-12362039.439999999</v>
      </c>
    </row>
    <row r="17" spans="1:5" ht="47.25">
      <c r="A17" s="6" t="s">
        <v>73</v>
      </c>
      <c r="B17" s="6" t="s">
        <v>74</v>
      </c>
      <c r="C17" s="99">
        <v>-42918146.130000003</v>
      </c>
      <c r="D17" s="99">
        <v>-13851879.439999999</v>
      </c>
      <c r="E17" s="99">
        <v>-12362039.439999999</v>
      </c>
    </row>
    <row r="18" spans="1:5" ht="31.5">
      <c r="A18" s="6" t="s">
        <v>75</v>
      </c>
      <c r="B18" s="6" t="s">
        <v>76</v>
      </c>
      <c r="C18" s="21">
        <f>'Приложение 4'!D117</f>
        <v>43712233.350000001</v>
      </c>
      <c r="D18" s="21">
        <v>13851879.439999999</v>
      </c>
      <c r="E18" s="21">
        <v>12362039.439999999</v>
      </c>
    </row>
    <row r="19" spans="1:5" ht="31.5">
      <c r="A19" s="6" t="s">
        <v>77</v>
      </c>
      <c r="B19" s="6" t="s">
        <v>114</v>
      </c>
      <c r="C19" s="21">
        <v>43712233.350000001</v>
      </c>
      <c r="D19" s="21">
        <v>13851879.439999999</v>
      </c>
      <c r="E19" s="21">
        <v>12362039.439999999</v>
      </c>
    </row>
    <row r="20" spans="1:5" ht="31.5">
      <c r="A20" s="6" t="s">
        <v>115</v>
      </c>
      <c r="B20" s="6" t="s">
        <v>116</v>
      </c>
      <c r="C20" s="21">
        <v>43712233.350000001</v>
      </c>
      <c r="D20" s="21">
        <v>13851879.439999999</v>
      </c>
      <c r="E20" s="21">
        <v>12362039.439999999</v>
      </c>
    </row>
    <row r="21" spans="1:5" ht="47.25">
      <c r="A21" s="6" t="s">
        <v>117</v>
      </c>
      <c r="B21" s="6" t="s">
        <v>118</v>
      </c>
      <c r="C21" s="21">
        <v>43712233.350000001</v>
      </c>
      <c r="D21" s="21">
        <v>13851879.439999999</v>
      </c>
      <c r="E21" s="21">
        <v>12362039.439999999</v>
      </c>
    </row>
  </sheetData>
  <mergeCells count="7">
    <mergeCell ref="C3:E3"/>
    <mergeCell ref="A8:E8"/>
    <mergeCell ref="A10:A11"/>
    <mergeCell ref="B10:B11"/>
    <mergeCell ref="C10:E10"/>
    <mergeCell ref="C6:E6"/>
    <mergeCell ref="B7:E7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21"/>
  <sheetViews>
    <sheetView topLeftCell="A84" workbookViewId="0">
      <selection activeCell="B92" sqref="B92"/>
    </sheetView>
  </sheetViews>
  <sheetFormatPr defaultRowHeight="15"/>
  <cols>
    <col min="1" max="1" width="57.85546875" customWidth="1"/>
    <col min="2" max="2" width="17.85546875" customWidth="1"/>
    <col min="3" max="3" width="12.28515625" customWidth="1"/>
    <col min="4" max="4" width="21.42578125" bestFit="1" customWidth="1"/>
    <col min="5" max="5" width="10.5703125" bestFit="1" customWidth="1"/>
    <col min="9" max="9" width="9.7109375" customWidth="1"/>
  </cols>
  <sheetData>
    <row r="1" spans="1:4" hidden="1"/>
    <row r="2" spans="1:4" hidden="1"/>
    <row r="3" spans="1:4" hidden="1"/>
    <row r="4" spans="1:4" hidden="1"/>
    <row r="5" spans="1:4" hidden="1"/>
    <row r="6" spans="1:4" ht="15.75" hidden="1">
      <c r="B6" s="4"/>
      <c r="D6" s="4" t="s">
        <v>231</v>
      </c>
    </row>
    <row r="7" spans="1:4" ht="15.75" hidden="1">
      <c r="B7" s="2"/>
      <c r="D7" s="2" t="s">
        <v>42</v>
      </c>
    </row>
    <row r="8" spans="1:4" ht="15.75" hidden="1">
      <c r="A8" s="161" t="s">
        <v>180</v>
      </c>
      <c r="B8" s="161"/>
      <c r="C8" s="161"/>
      <c r="D8" s="161"/>
    </row>
    <row r="9" spans="1:4" ht="15.75" hidden="1">
      <c r="B9" s="161" t="s">
        <v>234</v>
      </c>
      <c r="C9" s="161"/>
      <c r="D9" s="161"/>
    </row>
    <row r="10" spans="1:4" ht="15.75" hidden="1">
      <c r="B10" s="2"/>
      <c r="D10" s="2" t="s">
        <v>38</v>
      </c>
    </row>
    <row r="11" spans="1:4" ht="15.75" hidden="1">
      <c r="B11" s="161" t="s">
        <v>124</v>
      </c>
      <c r="C11" s="161"/>
      <c r="D11" s="161"/>
    </row>
    <row r="12" spans="1:4" ht="96" customHeight="1">
      <c r="A12" s="160" t="s">
        <v>527</v>
      </c>
      <c r="B12" s="160"/>
      <c r="C12" s="160"/>
      <c r="D12" s="160"/>
    </row>
    <row r="13" spans="1:4" ht="88.5" customHeight="1">
      <c r="A13" s="169" t="s">
        <v>452</v>
      </c>
      <c r="B13" s="169"/>
      <c r="C13" s="169"/>
      <c r="D13" s="169"/>
    </row>
    <row r="14" spans="1:4" ht="25.5" customHeight="1">
      <c r="A14" s="168" t="s">
        <v>44</v>
      </c>
      <c r="B14" s="168" t="s">
        <v>119</v>
      </c>
      <c r="C14" s="165" t="s">
        <v>120</v>
      </c>
      <c r="D14" s="163" t="s">
        <v>62</v>
      </c>
    </row>
    <row r="15" spans="1:4" ht="15.75" customHeight="1">
      <c r="A15" s="168"/>
      <c r="B15" s="168"/>
      <c r="C15" s="165"/>
      <c r="D15" s="164"/>
    </row>
    <row r="16" spans="1:4" ht="63">
      <c r="A16" s="80" t="s">
        <v>443</v>
      </c>
      <c r="B16" s="81" t="s">
        <v>202</v>
      </c>
      <c r="C16" s="124"/>
      <c r="D16" s="83">
        <f>D17</f>
        <v>32117.440000000002</v>
      </c>
    </row>
    <row r="17" spans="1:5" ht="54" customHeight="1">
      <c r="A17" s="92" t="s">
        <v>392</v>
      </c>
      <c r="B17" s="58" t="s">
        <v>393</v>
      </c>
      <c r="C17" s="125"/>
      <c r="D17" s="94">
        <f>D18</f>
        <v>32117.440000000002</v>
      </c>
    </row>
    <row r="18" spans="1:5" ht="54" customHeight="1">
      <c r="A18" s="33" t="s">
        <v>394</v>
      </c>
      <c r="B18" s="15" t="s">
        <v>395</v>
      </c>
      <c r="C18" s="113"/>
      <c r="D18" s="96">
        <f>D19+D20</f>
        <v>32117.440000000002</v>
      </c>
    </row>
    <row r="19" spans="1:5" ht="111" customHeight="1">
      <c r="A19" s="40" t="s">
        <v>147</v>
      </c>
      <c r="B19" s="15" t="s">
        <v>396</v>
      </c>
      <c r="C19" s="126">
        <v>200</v>
      </c>
      <c r="D19" s="52">
        <v>20000</v>
      </c>
      <c r="E19" s="75"/>
    </row>
    <row r="20" spans="1:5" ht="63">
      <c r="A20" s="40" t="s">
        <v>378</v>
      </c>
      <c r="B20" s="15" t="s">
        <v>397</v>
      </c>
      <c r="C20" s="127" t="s">
        <v>255</v>
      </c>
      <c r="D20" s="52">
        <v>12117.44</v>
      </c>
      <c r="E20" s="86"/>
    </row>
    <row r="21" spans="1:5" ht="63">
      <c r="A21" s="80" t="s">
        <v>444</v>
      </c>
      <c r="B21" s="81" t="s">
        <v>237</v>
      </c>
      <c r="C21" s="128"/>
      <c r="D21" s="85">
        <f>D22+D30+D33+D36+D40+D43</f>
        <v>5355766.1399999997</v>
      </c>
    </row>
    <row r="22" spans="1:5" ht="47.25">
      <c r="A22" s="28" t="s">
        <v>238</v>
      </c>
      <c r="B22" s="29" t="s">
        <v>239</v>
      </c>
      <c r="C22" s="129"/>
      <c r="D22" s="53">
        <f>D23+D25</f>
        <v>4750750</v>
      </c>
    </row>
    <row r="23" spans="1:5" ht="31.5">
      <c r="A23" s="9" t="s">
        <v>240</v>
      </c>
      <c r="B23" s="15" t="s">
        <v>241</v>
      </c>
      <c r="C23" s="112"/>
      <c r="D23" s="54">
        <v>1069818.76</v>
      </c>
    </row>
    <row r="24" spans="1:5" ht="94.5">
      <c r="A24" s="9" t="s">
        <v>245</v>
      </c>
      <c r="B24" s="15" t="s">
        <v>246</v>
      </c>
      <c r="C24" s="112">
        <v>100</v>
      </c>
      <c r="D24" s="54">
        <v>1069818.76</v>
      </c>
    </row>
    <row r="25" spans="1:5" ht="47.25">
      <c r="A25" s="9" t="s">
        <v>247</v>
      </c>
      <c r="B25" s="15" t="s">
        <v>248</v>
      </c>
      <c r="C25" s="112"/>
      <c r="D25" s="54">
        <v>3680931.24</v>
      </c>
    </row>
    <row r="26" spans="1:5" ht="110.25">
      <c r="A26" s="9" t="s">
        <v>249</v>
      </c>
      <c r="B26" s="15" t="s">
        <v>250</v>
      </c>
      <c r="C26" s="112">
        <v>100</v>
      </c>
      <c r="D26" s="54">
        <v>3183139.43</v>
      </c>
    </row>
    <row r="27" spans="1:5" ht="63">
      <c r="A27" s="9" t="s">
        <v>210</v>
      </c>
      <c r="B27" s="15" t="s">
        <v>250</v>
      </c>
      <c r="C27" s="112">
        <v>200</v>
      </c>
      <c r="D27" s="54">
        <v>495791.81</v>
      </c>
    </row>
    <row r="28" spans="1:5" ht="47.25">
      <c r="A28" s="9" t="s">
        <v>252</v>
      </c>
      <c r="B28" s="15" t="s">
        <v>250</v>
      </c>
      <c r="C28" s="112">
        <v>800</v>
      </c>
      <c r="D28" s="54">
        <v>2000</v>
      </c>
    </row>
    <row r="29" spans="1:5" ht="94.5">
      <c r="A29" s="9" t="s">
        <v>416</v>
      </c>
      <c r="B29" s="15" t="s">
        <v>417</v>
      </c>
      <c r="C29" s="138">
        <v>500</v>
      </c>
      <c r="D29" s="100">
        <v>0</v>
      </c>
    </row>
    <row r="30" spans="1:5" ht="31.5">
      <c r="A30" s="28" t="s">
        <v>253</v>
      </c>
      <c r="B30" s="29" t="s">
        <v>260</v>
      </c>
      <c r="C30" s="129"/>
      <c r="D30" s="53">
        <f>D31</f>
        <v>345000</v>
      </c>
    </row>
    <row r="31" spans="1:5" ht="47.25">
      <c r="A31" s="9" t="s">
        <v>229</v>
      </c>
      <c r="B31" s="15" t="s">
        <v>261</v>
      </c>
      <c r="C31" s="112"/>
      <c r="D31" s="54">
        <f>D32</f>
        <v>345000</v>
      </c>
    </row>
    <row r="32" spans="1:5" ht="63">
      <c r="A32" s="9" t="s">
        <v>211</v>
      </c>
      <c r="B32" s="15" t="s">
        <v>262</v>
      </c>
      <c r="C32" s="112">
        <v>200</v>
      </c>
      <c r="D32" s="54">
        <v>345000</v>
      </c>
    </row>
    <row r="33" spans="1:4" ht="47.25">
      <c r="A33" s="28" t="s">
        <v>263</v>
      </c>
      <c r="B33" s="29" t="s">
        <v>264</v>
      </c>
      <c r="C33" s="129"/>
      <c r="D33" s="53">
        <f>D34</f>
        <v>40000</v>
      </c>
    </row>
    <row r="34" spans="1:4" ht="31.5">
      <c r="A34" s="9" t="s">
        <v>265</v>
      </c>
      <c r="B34" s="15" t="s">
        <v>266</v>
      </c>
      <c r="C34" s="112"/>
      <c r="D34" s="54">
        <f>D35</f>
        <v>40000</v>
      </c>
    </row>
    <row r="35" spans="1:4" ht="47.25">
      <c r="A35" s="9" t="s">
        <v>267</v>
      </c>
      <c r="B35" s="15" t="s">
        <v>268</v>
      </c>
      <c r="C35" s="112">
        <v>800</v>
      </c>
      <c r="D35" s="54">
        <v>40000</v>
      </c>
    </row>
    <row r="36" spans="1:4" ht="31.5">
      <c r="A36" s="28" t="s">
        <v>269</v>
      </c>
      <c r="B36" s="29" t="s">
        <v>270</v>
      </c>
      <c r="C36" s="129"/>
      <c r="D36" s="53">
        <f>D37</f>
        <v>30000</v>
      </c>
    </row>
    <row r="37" spans="1:4" ht="47.25">
      <c r="A37" s="9" t="s">
        <v>228</v>
      </c>
      <c r="B37" s="15" t="s">
        <v>271</v>
      </c>
      <c r="C37" s="112"/>
      <c r="D37" s="54">
        <f>D38+D39</f>
        <v>30000</v>
      </c>
    </row>
    <row r="38" spans="1:4" ht="96.75" customHeight="1">
      <c r="A38" s="9" t="s">
        <v>204</v>
      </c>
      <c r="B38" s="15" t="s">
        <v>272</v>
      </c>
      <c r="C38" s="112">
        <v>200</v>
      </c>
      <c r="D38" s="54">
        <v>20000</v>
      </c>
    </row>
    <row r="39" spans="1:4" ht="78.75">
      <c r="A39" s="9" t="s">
        <v>361</v>
      </c>
      <c r="B39" s="15" t="s">
        <v>272</v>
      </c>
      <c r="C39" s="112">
        <v>800</v>
      </c>
      <c r="D39" s="54">
        <v>10000</v>
      </c>
    </row>
    <row r="40" spans="1:4" ht="15.75">
      <c r="A40" s="28" t="s">
        <v>2</v>
      </c>
      <c r="B40" s="29" t="s">
        <v>3</v>
      </c>
      <c r="C40" s="129"/>
      <c r="D40" s="53">
        <f>D41</f>
        <v>10000</v>
      </c>
    </row>
    <row r="41" spans="1:4" ht="31.5">
      <c r="A41" s="9" t="s">
        <v>4</v>
      </c>
      <c r="B41" s="15" t="s">
        <v>5</v>
      </c>
      <c r="C41" s="112"/>
      <c r="D41" s="54">
        <f>D42</f>
        <v>10000</v>
      </c>
    </row>
    <row r="42" spans="1:4" ht="78.75">
      <c r="A42" s="9" t="s">
        <v>212</v>
      </c>
      <c r="B42" s="15" t="s">
        <v>6</v>
      </c>
      <c r="C42" s="112">
        <v>200</v>
      </c>
      <c r="D42" s="54">
        <v>10000</v>
      </c>
    </row>
    <row r="43" spans="1:4" ht="48" thickBot="1">
      <c r="A43" s="34" t="s">
        <v>308</v>
      </c>
      <c r="B43" s="58" t="s">
        <v>54</v>
      </c>
      <c r="C43" s="129"/>
      <c r="D43" s="53">
        <f>D44</f>
        <v>180016.14</v>
      </c>
    </row>
    <row r="44" spans="1:4" ht="32.25" thickBot="1">
      <c r="A44" s="35" t="s">
        <v>306</v>
      </c>
      <c r="B44" s="36" t="s">
        <v>55</v>
      </c>
      <c r="C44" s="112"/>
      <c r="D44" s="54">
        <f>D45</f>
        <v>180016.14</v>
      </c>
    </row>
    <row r="45" spans="1:4" ht="95.25" thickBot="1">
      <c r="A45" s="35" t="s">
        <v>307</v>
      </c>
      <c r="B45" s="36" t="s">
        <v>53</v>
      </c>
      <c r="C45" s="112">
        <v>300</v>
      </c>
      <c r="D45" s="54">
        <v>180016.14</v>
      </c>
    </row>
    <row r="46" spans="1:4" ht="63">
      <c r="A46" s="80" t="s">
        <v>453</v>
      </c>
      <c r="B46" s="81" t="s">
        <v>273</v>
      </c>
      <c r="C46" s="128"/>
      <c r="D46" s="85">
        <f>D48</f>
        <v>393400</v>
      </c>
    </row>
    <row r="47" spans="1:4" ht="47.25">
      <c r="A47" s="57" t="s">
        <v>398</v>
      </c>
      <c r="B47" s="58" t="s">
        <v>399</v>
      </c>
      <c r="C47" s="130"/>
      <c r="D47" s="56">
        <f>D48</f>
        <v>393400</v>
      </c>
    </row>
    <row r="48" spans="1:4" ht="63">
      <c r="A48" s="9" t="s">
        <v>274</v>
      </c>
      <c r="B48" s="15" t="s">
        <v>400</v>
      </c>
      <c r="C48" s="112"/>
      <c r="D48" s="54">
        <f>D49+D50+D51</f>
        <v>393400</v>
      </c>
    </row>
    <row r="49" spans="1:4" ht="78.75">
      <c r="A49" s="9" t="s">
        <v>213</v>
      </c>
      <c r="B49" s="15" t="s">
        <v>401</v>
      </c>
      <c r="C49" s="112">
        <v>200</v>
      </c>
      <c r="D49" s="54">
        <v>250000</v>
      </c>
    </row>
    <row r="50" spans="1:4" ht="69" customHeight="1">
      <c r="A50" s="9" t="s">
        <v>206</v>
      </c>
      <c r="B50" s="15" t="s">
        <v>402</v>
      </c>
      <c r="C50" s="112">
        <v>200</v>
      </c>
      <c r="D50" s="54">
        <v>3000</v>
      </c>
    </row>
    <row r="51" spans="1:4" ht="110.25">
      <c r="A51" s="9" t="s">
        <v>518</v>
      </c>
      <c r="B51" s="15" t="s">
        <v>519</v>
      </c>
      <c r="C51" s="154">
        <v>200</v>
      </c>
      <c r="D51" s="54">
        <v>140400</v>
      </c>
    </row>
    <row r="52" spans="1:4" ht="50.25" customHeight="1">
      <c r="A52" s="80" t="s">
        <v>454</v>
      </c>
      <c r="B52" s="81" t="s">
        <v>276</v>
      </c>
      <c r="C52" s="128"/>
      <c r="D52" s="85">
        <f>D53+D60+D63+D67</f>
        <v>12016443.24</v>
      </c>
    </row>
    <row r="53" spans="1:4" ht="51" customHeight="1">
      <c r="A53" s="28" t="s">
        <v>277</v>
      </c>
      <c r="B53" s="29" t="s">
        <v>278</v>
      </c>
      <c r="C53" s="129"/>
      <c r="D53" s="53">
        <f>D54</f>
        <v>6607345.8100000005</v>
      </c>
    </row>
    <row r="54" spans="1:4" ht="31.5">
      <c r="A54" s="9" t="s">
        <v>279</v>
      </c>
      <c r="B54" s="15" t="s">
        <v>280</v>
      </c>
      <c r="C54" s="112"/>
      <c r="D54" s="54">
        <f>D55+D56+D57+D58+D59</f>
        <v>6607345.8100000005</v>
      </c>
    </row>
    <row r="55" spans="1:4" ht="99.75" customHeight="1">
      <c r="A55" s="9" t="s">
        <v>173</v>
      </c>
      <c r="B55" s="15" t="s">
        <v>290</v>
      </c>
      <c r="C55" s="144">
        <v>100</v>
      </c>
      <c r="D55" s="54">
        <v>98515.839999999997</v>
      </c>
    </row>
    <row r="56" spans="1:4" ht="63">
      <c r="A56" s="9" t="s">
        <v>214</v>
      </c>
      <c r="B56" s="15" t="s">
        <v>290</v>
      </c>
      <c r="C56" s="112">
        <v>200</v>
      </c>
      <c r="D56" s="54">
        <v>2041485.32</v>
      </c>
    </row>
    <row r="57" spans="1:4" ht="47.25">
      <c r="A57" s="9" t="s">
        <v>291</v>
      </c>
      <c r="B57" s="15" t="s">
        <v>290</v>
      </c>
      <c r="C57" s="112">
        <v>800</v>
      </c>
      <c r="D57" s="54">
        <v>2000</v>
      </c>
    </row>
    <row r="58" spans="1:4" ht="141.75">
      <c r="A58" s="9" t="s">
        <v>474</v>
      </c>
      <c r="B58" s="15" t="s">
        <v>475</v>
      </c>
      <c r="C58" s="14">
        <v>100</v>
      </c>
      <c r="D58" s="54">
        <v>3919484.65</v>
      </c>
    </row>
    <row r="59" spans="1:4" ht="94.5">
      <c r="A59" s="9" t="s">
        <v>485</v>
      </c>
      <c r="B59" s="15" t="s">
        <v>475</v>
      </c>
      <c r="C59" s="144">
        <v>200</v>
      </c>
      <c r="D59" s="54">
        <v>545860</v>
      </c>
    </row>
    <row r="60" spans="1:4" ht="31.5">
      <c r="A60" s="28" t="s">
        <v>479</v>
      </c>
      <c r="B60" s="29" t="s">
        <v>480</v>
      </c>
      <c r="C60" s="30"/>
      <c r="D60" s="56">
        <f>D61</f>
        <v>4065344.65</v>
      </c>
    </row>
    <row r="61" spans="1:4" ht="47.25">
      <c r="A61" s="9" t="s">
        <v>481</v>
      </c>
      <c r="B61" s="15" t="s">
        <v>482</v>
      </c>
      <c r="C61" s="14"/>
      <c r="D61" s="54">
        <f>D62</f>
        <v>4065344.65</v>
      </c>
    </row>
    <row r="62" spans="1:4" ht="63">
      <c r="A62" s="9" t="s">
        <v>483</v>
      </c>
      <c r="B62" s="15" t="s">
        <v>484</v>
      </c>
      <c r="C62" s="14">
        <v>200</v>
      </c>
      <c r="D62" s="54">
        <v>4065344.65</v>
      </c>
    </row>
    <row r="63" spans="1:4" ht="51" customHeight="1">
      <c r="A63" s="74" t="s">
        <v>58</v>
      </c>
      <c r="B63" s="29" t="s">
        <v>298</v>
      </c>
      <c r="C63" s="129"/>
      <c r="D63" s="53">
        <f>D64</f>
        <v>838702.27</v>
      </c>
    </row>
    <row r="64" spans="1:4" ht="31.5">
      <c r="A64" s="9" t="s">
        <v>59</v>
      </c>
      <c r="B64" s="15" t="s">
        <v>299</v>
      </c>
      <c r="C64" s="112"/>
      <c r="D64" s="54">
        <f>D65+D66</f>
        <v>838702.27</v>
      </c>
    </row>
    <row r="65" spans="1:4" ht="110.25">
      <c r="A65" s="23" t="s">
        <v>293</v>
      </c>
      <c r="B65" s="15" t="s">
        <v>300</v>
      </c>
      <c r="C65" s="112">
        <v>100</v>
      </c>
      <c r="D65" s="54">
        <v>599202.27</v>
      </c>
    </row>
    <row r="66" spans="1:4" ht="78.75">
      <c r="A66" s="23" t="s">
        <v>414</v>
      </c>
      <c r="B66" s="15" t="s">
        <v>300</v>
      </c>
      <c r="C66" s="112">
        <v>200</v>
      </c>
      <c r="D66" s="54">
        <v>239500</v>
      </c>
    </row>
    <row r="67" spans="1:4" ht="63">
      <c r="A67" s="90" t="s">
        <v>382</v>
      </c>
      <c r="B67" s="58" t="s">
        <v>383</v>
      </c>
      <c r="C67" s="130"/>
      <c r="D67" s="56">
        <f>D68</f>
        <v>505050.51</v>
      </c>
    </row>
    <row r="68" spans="1:4" ht="57.75" customHeight="1">
      <c r="A68" s="23" t="s">
        <v>384</v>
      </c>
      <c r="B68" s="15" t="s">
        <v>385</v>
      </c>
      <c r="C68" s="112"/>
      <c r="D68" s="54">
        <f>D69+D70</f>
        <v>505050.51</v>
      </c>
    </row>
    <row r="69" spans="1:4" ht="78.75">
      <c r="A69" s="23" t="s">
        <v>386</v>
      </c>
      <c r="B69" s="15" t="s">
        <v>387</v>
      </c>
      <c r="C69" s="112">
        <v>200</v>
      </c>
      <c r="D69" s="54">
        <v>0</v>
      </c>
    </row>
    <row r="70" spans="1:4" ht="78.75">
      <c r="A70" s="23" t="s">
        <v>487</v>
      </c>
      <c r="B70" s="15" t="s">
        <v>486</v>
      </c>
      <c r="C70" s="144">
        <v>200</v>
      </c>
      <c r="D70" s="54">
        <v>505050.51</v>
      </c>
    </row>
    <row r="71" spans="1:4" ht="63">
      <c r="A71" s="80" t="s">
        <v>455</v>
      </c>
      <c r="B71" s="81" t="s">
        <v>363</v>
      </c>
      <c r="C71" s="128"/>
      <c r="D71" s="85">
        <f>D72</f>
        <v>0</v>
      </c>
    </row>
    <row r="72" spans="1:4" ht="31.5">
      <c r="A72" s="57" t="s">
        <v>364</v>
      </c>
      <c r="B72" s="58" t="s">
        <v>365</v>
      </c>
      <c r="C72" s="130"/>
      <c r="D72" s="56">
        <f>D73</f>
        <v>0</v>
      </c>
    </row>
    <row r="73" spans="1:4" ht="68.25" customHeight="1">
      <c r="A73" s="9" t="s">
        <v>366</v>
      </c>
      <c r="B73" s="15" t="s">
        <v>367</v>
      </c>
      <c r="C73" s="112"/>
      <c r="D73" s="54">
        <f>D74</f>
        <v>0</v>
      </c>
    </row>
    <row r="74" spans="1:4" ht="47.25">
      <c r="A74" s="9" t="s">
        <v>368</v>
      </c>
      <c r="B74" s="15" t="s">
        <v>369</v>
      </c>
      <c r="C74" s="112">
        <v>200</v>
      </c>
      <c r="D74" s="54">
        <v>0</v>
      </c>
    </row>
    <row r="75" spans="1:4" ht="63">
      <c r="A75" s="80" t="s">
        <v>456</v>
      </c>
      <c r="B75" s="81" t="s">
        <v>57</v>
      </c>
      <c r="C75" s="128"/>
      <c r="D75" s="85">
        <f>D76</f>
        <v>0</v>
      </c>
    </row>
    <row r="76" spans="1:4" ht="47.25">
      <c r="A76" s="57" t="s">
        <v>370</v>
      </c>
      <c r="B76" s="58" t="s">
        <v>372</v>
      </c>
      <c r="C76" s="130"/>
      <c r="D76" s="56">
        <f>D77</f>
        <v>0</v>
      </c>
    </row>
    <row r="77" spans="1:4" ht="47.25">
      <c r="A77" s="9" t="s">
        <v>371</v>
      </c>
      <c r="B77" s="15" t="s">
        <v>373</v>
      </c>
      <c r="C77" s="112"/>
      <c r="D77" s="54">
        <f>D78</f>
        <v>0</v>
      </c>
    </row>
    <row r="78" spans="1:4" ht="78.75">
      <c r="A78" s="9" t="s">
        <v>374</v>
      </c>
      <c r="B78" s="15" t="s">
        <v>375</v>
      </c>
      <c r="C78" s="112">
        <v>200</v>
      </c>
      <c r="D78" s="54">
        <v>0</v>
      </c>
    </row>
    <row r="79" spans="1:4" ht="63">
      <c r="A79" s="80" t="s">
        <v>457</v>
      </c>
      <c r="B79" s="81" t="s">
        <v>301</v>
      </c>
      <c r="C79" s="128"/>
      <c r="D79" s="85">
        <f>D80+D84+D87</f>
        <v>4350559.55</v>
      </c>
    </row>
    <row r="80" spans="1:4" ht="31.5">
      <c r="A80" s="28" t="s">
        <v>302</v>
      </c>
      <c r="B80" s="29" t="s">
        <v>303</v>
      </c>
      <c r="C80" s="129"/>
      <c r="D80" s="53">
        <f>D81</f>
        <v>1462360</v>
      </c>
    </row>
    <row r="81" spans="1:4" ht="54.75" customHeight="1">
      <c r="A81" s="9" t="s">
        <v>304</v>
      </c>
      <c r="B81" s="15" t="s">
        <v>305</v>
      </c>
      <c r="C81" s="112"/>
      <c r="D81" s="54">
        <f>D82+D83</f>
        <v>1462360</v>
      </c>
    </row>
    <row r="82" spans="1:4" ht="63">
      <c r="A82" s="9" t="s">
        <v>310</v>
      </c>
      <c r="B82" s="15" t="s">
        <v>311</v>
      </c>
      <c r="C82" s="112">
        <v>200</v>
      </c>
      <c r="D82" s="106">
        <v>650000</v>
      </c>
    </row>
    <row r="83" spans="1:4" ht="94.5">
      <c r="A83" s="9" t="s">
        <v>476</v>
      </c>
      <c r="B83" s="15" t="s">
        <v>477</v>
      </c>
      <c r="C83" s="14">
        <v>200</v>
      </c>
      <c r="D83" s="143">
        <v>812360</v>
      </c>
    </row>
    <row r="84" spans="1:4" ht="15.75">
      <c r="A84" s="28" t="s">
        <v>312</v>
      </c>
      <c r="B84" s="29" t="s">
        <v>313</v>
      </c>
      <c r="C84" s="129"/>
      <c r="D84" s="53">
        <f>D85</f>
        <v>150000</v>
      </c>
    </row>
    <row r="85" spans="1:4" ht="49.5" customHeight="1">
      <c r="A85" s="9" t="s">
        <v>314</v>
      </c>
      <c r="B85" s="15" t="s">
        <v>315</v>
      </c>
      <c r="C85" s="112"/>
      <c r="D85" s="54">
        <f>D86</f>
        <v>150000</v>
      </c>
    </row>
    <row r="86" spans="1:4" ht="83.25" customHeight="1">
      <c r="A86" s="9" t="s">
        <v>215</v>
      </c>
      <c r="B86" s="15" t="s">
        <v>317</v>
      </c>
      <c r="C86" s="112">
        <v>200</v>
      </c>
      <c r="D86" s="54">
        <v>150000</v>
      </c>
    </row>
    <row r="87" spans="1:4" ht="31.5">
      <c r="A87" s="28" t="s">
        <v>318</v>
      </c>
      <c r="B87" s="29" t="s">
        <v>319</v>
      </c>
      <c r="C87" s="129"/>
      <c r="D87" s="53">
        <f>D88+D95</f>
        <v>2738199.55</v>
      </c>
    </row>
    <row r="88" spans="1:4" ht="63">
      <c r="A88" s="9" t="s">
        <v>320</v>
      </c>
      <c r="B88" s="15" t="s">
        <v>321</v>
      </c>
      <c r="C88" s="112"/>
      <c r="D88" s="54">
        <f>D89+D90+D91+D92+D93+D94</f>
        <v>557454.55000000005</v>
      </c>
    </row>
    <row r="89" spans="1:4" ht="63">
      <c r="A89" s="9" t="s">
        <v>0</v>
      </c>
      <c r="B89" s="15" t="s">
        <v>1</v>
      </c>
      <c r="C89" s="112">
        <v>200</v>
      </c>
      <c r="D89" s="54">
        <v>0</v>
      </c>
    </row>
    <row r="90" spans="1:4" ht="63">
      <c r="A90" s="9" t="s">
        <v>325</v>
      </c>
      <c r="B90" s="15" t="s">
        <v>326</v>
      </c>
      <c r="C90" s="112">
        <v>200</v>
      </c>
      <c r="D90" s="54">
        <v>0</v>
      </c>
    </row>
    <row r="91" spans="1:4" ht="78.75">
      <c r="A91" s="9" t="s">
        <v>216</v>
      </c>
      <c r="B91" s="15" t="s">
        <v>8</v>
      </c>
      <c r="C91" s="112">
        <v>200</v>
      </c>
      <c r="D91" s="54">
        <v>30000</v>
      </c>
    </row>
    <row r="92" spans="1:4" ht="47.25">
      <c r="A92" s="9" t="s">
        <v>217</v>
      </c>
      <c r="B92" s="15" t="s">
        <v>309</v>
      </c>
      <c r="C92" s="112">
        <v>200</v>
      </c>
      <c r="D92" s="54">
        <v>472000</v>
      </c>
    </row>
    <row r="93" spans="1:4" ht="78.75">
      <c r="A93" s="9" t="s">
        <v>327</v>
      </c>
      <c r="B93" s="15" t="s">
        <v>362</v>
      </c>
      <c r="C93" s="112">
        <v>200</v>
      </c>
      <c r="D93" s="54">
        <v>10000</v>
      </c>
    </row>
    <row r="94" spans="1:4" ht="78.75">
      <c r="A94" s="9" t="s">
        <v>489</v>
      </c>
      <c r="B94" s="15" t="s">
        <v>490</v>
      </c>
      <c r="C94" s="144">
        <v>200</v>
      </c>
      <c r="D94" s="54">
        <v>45454.55</v>
      </c>
    </row>
    <row r="95" spans="1:4" ht="63">
      <c r="A95" s="9" t="s">
        <v>506</v>
      </c>
      <c r="B95" s="15" t="s">
        <v>507</v>
      </c>
      <c r="C95" s="14"/>
      <c r="D95" s="54">
        <f>D96+D97</f>
        <v>2180745</v>
      </c>
    </row>
    <row r="96" spans="1:4" ht="126">
      <c r="A96" s="9" t="s">
        <v>510</v>
      </c>
      <c r="B96" s="15" t="s">
        <v>508</v>
      </c>
      <c r="C96" s="145">
        <v>200</v>
      </c>
      <c r="D96" s="54">
        <v>999808</v>
      </c>
    </row>
    <row r="97" spans="1:4" ht="126">
      <c r="A97" s="9" t="s">
        <v>511</v>
      </c>
      <c r="B97" s="15" t="s">
        <v>509</v>
      </c>
      <c r="C97" s="145">
        <v>200</v>
      </c>
      <c r="D97" s="54">
        <v>1180937</v>
      </c>
    </row>
    <row r="98" spans="1:4" ht="47.25">
      <c r="A98" s="80" t="s">
        <v>9</v>
      </c>
      <c r="B98" s="81" t="s">
        <v>322</v>
      </c>
      <c r="C98" s="128"/>
      <c r="D98" s="85">
        <f>D99+D102+D113</f>
        <v>21563946.98</v>
      </c>
    </row>
    <row r="99" spans="1:4" ht="15.75">
      <c r="A99" s="115" t="s">
        <v>149</v>
      </c>
      <c r="B99" s="116" t="s">
        <v>445</v>
      </c>
      <c r="C99" s="131"/>
      <c r="D99" s="117">
        <f>D100</f>
        <v>670437</v>
      </c>
    </row>
    <row r="100" spans="1:4" ht="47.25">
      <c r="A100" s="118" t="s">
        <v>446</v>
      </c>
      <c r="B100" s="119" t="s">
        <v>447</v>
      </c>
      <c r="C100" s="132"/>
      <c r="D100" s="120">
        <f>D101</f>
        <v>670437</v>
      </c>
    </row>
    <row r="101" spans="1:4" ht="47.25">
      <c r="A101" s="118" t="s">
        <v>448</v>
      </c>
      <c r="B101" s="119" t="s">
        <v>449</v>
      </c>
      <c r="C101" s="132">
        <v>800</v>
      </c>
      <c r="D101" s="120">
        <v>670437</v>
      </c>
    </row>
    <row r="102" spans="1:4" ht="16.5" thickBot="1">
      <c r="A102" s="78" t="s">
        <v>149</v>
      </c>
      <c r="B102" s="79">
        <v>4300000000</v>
      </c>
      <c r="C102" s="133"/>
      <c r="D102" s="94">
        <f>D103</f>
        <v>20481289.98</v>
      </c>
    </row>
    <row r="103" spans="1:4" ht="94.5">
      <c r="A103" s="55" t="s">
        <v>148</v>
      </c>
      <c r="B103" s="66">
        <v>4390000000</v>
      </c>
      <c r="C103" s="134"/>
      <c r="D103" s="52">
        <f>D104+D105+D106+D107+D108+D109+D110+D111+D112</f>
        <v>20481289.98</v>
      </c>
    </row>
    <row r="104" spans="1:4" ht="94.5" customHeight="1">
      <c r="A104" s="9" t="s">
        <v>357</v>
      </c>
      <c r="B104" s="14">
        <v>4390096040</v>
      </c>
      <c r="C104" s="112">
        <v>200</v>
      </c>
      <c r="D104" s="52">
        <v>300000</v>
      </c>
    </row>
    <row r="105" spans="1:4" ht="75.75" customHeight="1">
      <c r="A105" s="9" t="s">
        <v>409</v>
      </c>
      <c r="B105" s="14">
        <v>4390096041</v>
      </c>
      <c r="C105" s="112">
        <v>200</v>
      </c>
      <c r="D105" s="52">
        <v>1262425</v>
      </c>
    </row>
    <row r="106" spans="1:4" ht="94.5">
      <c r="A106" s="9" t="s">
        <v>410</v>
      </c>
      <c r="B106" s="14">
        <v>4390096042</v>
      </c>
      <c r="C106" s="112">
        <v>200</v>
      </c>
      <c r="D106" s="52">
        <v>195475</v>
      </c>
    </row>
    <row r="107" spans="1:4" ht="78.75">
      <c r="A107" s="9" t="s">
        <v>358</v>
      </c>
      <c r="B107" s="14">
        <v>4390096043</v>
      </c>
      <c r="C107" s="112">
        <v>200</v>
      </c>
      <c r="D107" s="52">
        <v>4309704</v>
      </c>
    </row>
    <row r="108" spans="1:4" ht="78.75">
      <c r="A108" s="9" t="s">
        <v>411</v>
      </c>
      <c r="B108" s="14">
        <v>4390096044</v>
      </c>
      <c r="C108" s="112">
        <v>200</v>
      </c>
      <c r="D108" s="52">
        <v>20000</v>
      </c>
    </row>
    <row r="109" spans="1:4" ht="94.5">
      <c r="A109" s="9" t="s">
        <v>381</v>
      </c>
      <c r="B109" s="14">
        <v>4390096046</v>
      </c>
      <c r="C109" s="112">
        <v>200</v>
      </c>
      <c r="D109" s="52">
        <v>770000</v>
      </c>
    </row>
    <row r="110" spans="1:4" ht="110.25">
      <c r="A110" s="107" t="s">
        <v>380</v>
      </c>
      <c r="B110" s="60">
        <v>4390096048</v>
      </c>
      <c r="C110" s="135">
        <v>200</v>
      </c>
      <c r="D110" s="52">
        <v>620000</v>
      </c>
    </row>
    <row r="111" spans="1:4" ht="110.25">
      <c r="A111" s="121" t="s">
        <v>450</v>
      </c>
      <c r="B111" s="122">
        <v>4390096049</v>
      </c>
      <c r="C111" s="136">
        <v>200</v>
      </c>
      <c r="D111" s="123">
        <v>1003685.98</v>
      </c>
    </row>
    <row r="112" spans="1:4" ht="110.25">
      <c r="A112" s="107" t="s">
        <v>451</v>
      </c>
      <c r="B112" s="60">
        <v>4390096051</v>
      </c>
      <c r="C112" s="135">
        <v>200</v>
      </c>
      <c r="D112" s="52">
        <v>12000000</v>
      </c>
    </row>
    <row r="113" spans="1:4" ht="15.75">
      <c r="A113" s="76" t="s">
        <v>10</v>
      </c>
      <c r="B113" s="77" t="s">
        <v>323</v>
      </c>
      <c r="C113" s="137"/>
      <c r="D113" s="53">
        <f>D114</f>
        <v>412220</v>
      </c>
    </row>
    <row r="114" spans="1:4" ht="66" customHeight="1">
      <c r="A114" s="9" t="s">
        <v>406</v>
      </c>
      <c r="B114" s="15" t="s">
        <v>323</v>
      </c>
      <c r="C114" s="112"/>
      <c r="D114" s="54">
        <f>D115+D116</f>
        <v>412220</v>
      </c>
    </row>
    <row r="115" spans="1:4" ht="110.25">
      <c r="A115" s="9" t="s">
        <v>407</v>
      </c>
      <c r="B115" s="14">
        <v>4490051180</v>
      </c>
      <c r="C115" s="112">
        <v>100</v>
      </c>
      <c r="D115" s="54">
        <v>407220</v>
      </c>
    </row>
    <row r="116" spans="1:4" ht="78.75">
      <c r="A116" s="9" t="s">
        <v>408</v>
      </c>
      <c r="B116" s="14">
        <v>4490051180</v>
      </c>
      <c r="C116" s="112">
        <v>200</v>
      </c>
      <c r="D116" s="54">
        <v>5000</v>
      </c>
    </row>
    <row r="117" spans="1:4" ht="15.75">
      <c r="A117" s="9" t="s">
        <v>34</v>
      </c>
      <c r="B117" s="14"/>
      <c r="C117" s="112"/>
      <c r="D117" s="54">
        <f>D16+D21+D46+D52+D71+D75+D79+D98</f>
        <v>43712233.350000001</v>
      </c>
    </row>
    <row r="121" spans="1:4" ht="19.5" customHeight="1"/>
  </sheetData>
  <mergeCells count="9">
    <mergeCell ref="A8:D8"/>
    <mergeCell ref="B9:D9"/>
    <mergeCell ref="B11:D11"/>
    <mergeCell ref="A12:D12"/>
    <mergeCell ref="A14:A15"/>
    <mergeCell ref="B14:B15"/>
    <mergeCell ref="C14:C15"/>
    <mergeCell ref="D14:D15"/>
    <mergeCell ref="A13:D13"/>
  </mergeCells>
  <phoneticPr fontId="0" type="noConversion"/>
  <printOptions horizontalCentered="1"/>
  <pageMargins left="0.70866141732283472" right="0.70866141732283472" top="0.55118110236220474" bottom="0.47244094488188981" header="0.31496062992125984" footer="0.43307086614173229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02"/>
  <sheetViews>
    <sheetView topLeftCell="A12" workbookViewId="0">
      <selection activeCell="D12" sqref="D12"/>
    </sheetView>
  </sheetViews>
  <sheetFormatPr defaultRowHeight="15"/>
  <cols>
    <col min="1" max="1" width="43" customWidth="1"/>
    <col min="2" max="2" width="17.42578125" customWidth="1"/>
    <col min="3" max="3" width="10.5703125" customWidth="1"/>
    <col min="4" max="4" width="16.5703125" customWidth="1"/>
    <col min="5" max="6" width="17.42578125" customWidth="1"/>
  </cols>
  <sheetData>
    <row r="1" spans="1:6" hidden="1">
      <c r="D1" s="25"/>
    </row>
    <row r="2" spans="1:6" hidden="1"/>
    <row r="3" spans="1:6" ht="15.75" hidden="1">
      <c r="A3" s="26"/>
      <c r="B3" s="27"/>
      <c r="C3" s="27"/>
      <c r="D3" s="27"/>
      <c r="E3" s="27" t="s">
        <v>233</v>
      </c>
      <c r="F3" s="5"/>
    </row>
    <row r="4" spans="1:6" ht="15.75" hidden="1">
      <c r="A4" s="26"/>
      <c r="B4" s="26"/>
      <c r="C4" s="26"/>
      <c r="D4" s="171" t="s">
        <v>297</v>
      </c>
      <c r="E4" s="171"/>
      <c r="F4" s="2"/>
    </row>
    <row r="5" spans="1:6" ht="15.75" hidden="1">
      <c r="A5" s="161" t="s">
        <v>296</v>
      </c>
      <c r="B5" s="161"/>
      <c r="C5" s="161"/>
      <c r="D5" s="161"/>
      <c r="E5" s="161"/>
      <c r="F5" s="161"/>
    </row>
    <row r="6" spans="1:6" ht="15.75" hidden="1">
      <c r="A6" s="26"/>
      <c r="B6" s="26"/>
      <c r="C6" s="171" t="s">
        <v>294</v>
      </c>
      <c r="D6" s="171"/>
      <c r="E6" s="171"/>
      <c r="F6" s="2"/>
    </row>
    <row r="7" spans="1:6" ht="15.75" hidden="1">
      <c r="A7" s="26"/>
      <c r="B7" s="26"/>
      <c r="C7" s="171" t="s">
        <v>295</v>
      </c>
      <c r="D7" s="171"/>
      <c r="E7" s="171"/>
      <c r="F7" s="2"/>
    </row>
    <row r="8" spans="1:6" ht="15.75" hidden="1">
      <c r="A8" s="26"/>
      <c r="B8" s="26"/>
      <c r="C8" s="171" t="s">
        <v>125</v>
      </c>
      <c r="D8" s="171"/>
      <c r="E8" s="171"/>
      <c r="F8" s="2"/>
    </row>
    <row r="9" spans="1:6" ht="105.75" customHeight="1">
      <c r="A9" s="37"/>
      <c r="B9" s="160"/>
      <c r="C9" s="160"/>
      <c r="D9" s="160" t="s">
        <v>528</v>
      </c>
      <c r="E9" s="160"/>
    </row>
    <row r="10" spans="1:6" ht="88.5" customHeight="1">
      <c r="A10" s="170" t="s">
        <v>458</v>
      </c>
      <c r="B10" s="170"/>
      <c r="C10" s="170"/>
      <c r="D10" s="170"/>
      <c r="E10" s="170"/>
    </row>
    <row r="11" spans="1:6" ht="15.75">
      <c r="A11" s="163" t="s">
        <v>44</v>
      </c>
      <c r="B11" s="163" t="s">
        <v>119</v>
      </c>
      <c r="C11" s="163" t="s">
        <v>120</v>
      </c>
      <c r="D11" s="165" t="s">
        <v>62</v>
      </c>
      <c r="E11" s="167"/>
    </row>
    <row r="12" spans="1:6" ht="15.75">
      <c r="A12" s="164"/>
      <c r="B12" s="164"/>
      <c r="C12" s="164"/>
      <c r="D12" s="114" t="s">
        <v>415</v>
      </c>
      <c r="E12" s="114" t="s">
        <v>426</v>
      </c>
    </row>
    <row r="13" spans="1:6" ht="94.5">
      <c r="A13" s="80" t="s">
        <v>443</v>
      </c>
      <c r="B13" s="81" t="s">
        <v>202</v>
      </c>
      <c r="C13" s="82"/>
      <c r="D13" s="83">
        <f>D14</f>
        <v>12100</v>
      </c>
      <c r="E13" s="83">
        <f>E14</f>
        <v>12100</v>
      </c>
    </row>
    <row r="14" spans="1:6" ht="63">
      <c r="A14" s="92" t="s">
        <v>392</v>
      </c>
      <c r="B14" s="58" t="s">
        <v>393</v>
      </c>
      <c r="C14" s="93"/>
      <c r="D14" s="94">
        <f>D15</f>
        <v>12100</v>
      </c>
      <c r="E14" s="94">
        <f>E15</f>
        <v>12100</v>
      </c>
    </row>
    <row r="15" spans="1:6" ht="63">
      <c r="A15" s="33" t="s">
        <v>394</v>
      </c>
      <c r="B15" s="15" t="s">
        <v>395</v>
      </c>
      <c r="C15" s="101"/>
      <c r="D15" s="96">
        <f>D16+D17</f>
        <v>12100</v>
      </c>
      <c r="E15" s="96">
        <f>E16+E17</f>
        <v>12100</v>
      </c>
    </row>
    <row r="16" spans="1:6" ht="157.5">
      <c r="A16" s="40" t="s">
        <v>147</v>
      </c>
      <c r="B16" s="15" t="s">
        <v>396</v>
      </c>
      <c r="C16" s="49">
        <v>200</v>
      </c>
      <c r="D16" s="52">
        <v>0</v>
      </c>
      <c r="E16" s="52">
        <v>0</v>
      </c>
    </row>
    <row r="17" spans="1:5" ht="78.75">
      <c r="A17" s="40" t="s">
        <v>378</v>
      </c>
      <c r="B17" s="15" t="s">
        <v>397</v>
      </c>
      <c r="C17" s="15" t="s">
        <v>255</v>
      </c>
      <c r="D17" s="52">
        <v>12100</v>
      </c>
      <c r="E17" s="52">
        <v>12100</v>
      </c>
    </row>
    <row r="18" spans="1:5" ht="94.5">
      <c r="A18" s="80" t="s">
        <v>444</v>
      </c>
      <c r="B18" s="81" t="s">
        <v>237</v>
      </c>
      <c r="C18" s="84"/>
      <c r="D18" s="103">
        <f>D19+D27+D30+D33+D37+D40</f>
        <v>4766462</v>
      </c>
      <c r="E18" s="103">
        <f>E19+E27+E30+E33+E37+E40</f>
        <v>4766462</v>
      </c>
    </row>
    <row r="19" spans="1:5" ht="63">
      <c r="A19" s="28" t="s">
        <v>238</v>
      </c>
      <c r="B19" s="29" t="s">
        <v>239</v>
      </c>
      <c r="C19" s="30"/>
      <c r="D19" s="108">
        <f>D20+D22</f>
        <v>4268462</v>
      </c>
      <c r="E19" s="108">
        <f>E20+E22</f>
        <v>4268462</v>
      </c>
    </row>
    <row r="20" spans="1:5" ht="47.25">
      <c r="A20" s="9" t="s">
        <v>240</v>
      </c>
      <c r="B20" s="15" t="s">
        <v>241</v>
      </c>
      <c r="C20" s="14"/>
      <c r="D20" s="67">
        <f>D21</f>
        <v>1054015.8700000001</v>
      </c>
      <c r="E20" s="67">
        <f>E21</f>
        <v>1054015.8700000001</v>
      </c>
    </row>
    <row r="21" spans="1:5" ht="141.75">
      <c r="A21" s="9" t="s">
        <v>245</v>
      </c>
      <c r="B21" s="15" t="s">
        <v>246</v>
      </c>
      <c r="C21" s="14">
        <v>100</v>
      </c>
      <c r="D21" s="54">
        <v>1054015.8700000001</v>
      </c>
      <c r="E21" s="54">
        <v>1054015.8700000001</v>
      </c>
    </row>
    <row r="22" spans="1:5" ht="63">
      <c r="A22" s="9" t="s">
        <v>247</v>
      </c>
      <c r="B22" s="15" t="s">
        <v>248</v>
      </c>
      <c r="C22" s="14"/>
      <c r="D22" s="67">
        <f>D23+D24+D25+D26</f>
        <v>3214446.13</v>
      </c>
      <c r="E22" s="67">
        <f>E23+E24+E25+E26</f>
        <v>3214446.13</v>
      </c>
    </row>
    <row r="23" spans="1:5" ht="141.75">
      <c r="A23" s="9" t="s">
        <v>249</v>
      </c>
      <c r="B23" s="15" t="s">
        <v>250</v>
      </c>
      <c r="C23" s="14">
        <v>100</v>
      </c>
      <c r="D23" s="54">
        <v>3133151.55</v>
      </c>
      <c r="E23" s="54">
        <v>3133151.55</v>
      </c>
    </row>
    <row r="24" spans="1:5" ht="78.75">
      <c r="A24" s="9" t="s">
        <v>251</v>
      </c>
      <c r="B24" s="15" t="s">
        <v>250</v>
      </c>
      <c r="C24" s="14">
        <v>200</v>
      </c>
      <c r="D24" s="54">
        <v>47611.4</v>
      </c>
      <c r="E24" s="54">
        <v>79294.58</v>
      </c>
    </row>
    <row r="25" spans="1:5" ht="47.25">
      <c r="A25" s="9" t="s">
        <v>252</v>
      </c>
      <c r="B25" s="15" t="s">
        <v>250</v>
      </c>
      <c r="C25" s="14">
        <v>800</v>
      </c>
      <c r="D25" s="100">
        <v>2000</v>
      </c>
      <c r="E25" s="54">
        <v>2000</v>
      </c>
    </row>
    <row r="26" spans="1:5" ht="141.75">
      <c r="A26" s="9" t="s">
        <v>416</v>
      </c>
      <c r="B26" s="15" t="s">
        <v>417</v>
      </c>
      <c r="C26" s="102">
        <v>500</v>
      </c>
      <c r="D26" s="100">
        <v>31683.18</v>
      </c>
      <c r="E26" s="54">
        <v>0</v>
      </c>
    </row>
    <row r="27" spans="1:5" ht="47.25">
      <c r="A27" s="28" t="s">
        <v>253</v>
      </c>
      <c r="B27" s="29" t="s">
        <v>260</v>
      </c>
      <c r="C27" s="30"/>
      <c r="D27" s="108">
        <f>D28</f>
        <v>320000</v>
      </c>
      <c r="E27" s="108">
        <f>E28</f>
        <v>320000</v>
      </c>
    </row>
    <row r="28" spans="1:5" ht="63">
      <c r="A28" s="9" t="s">
        <v>229</v>
      </c>
      <c r="B28" s="15" t="s">
        <v>261</v>
      </c>
      <c r="C28" s="14"/>
      <c r="D28" s="67">
        <f>D29</f>
        <v>320000</v>
      </c>
      <c r="E28" s="67">
        <f>E29</f>
        <v>320000</v>
      </c>
    </row>
    <row r="29" spans="1:5" ht="94.5">
      <c r="A29" s="9" t="s">
        <v>236</v>
      </c>
      <c r="B29" s="15" t="s">
        <v>262</v>
      </c>
      <c r="C29" s="14">
        <v>200</v>
      </c>
      <c r="D29" s="67">
        <v>320000</v>
      </c>
      <c r="E29" s="67">
        <v>320000</v>
      </c>
    </row>
    <row r="30" spans="1:5" ht="63">
      <c r="A30" s="28" t="s">
        <v>263</v>
      </c>
      <c r="B30" s="29" t="s">
        <v>264</v>
      </c>
      <c r="C30" s="30"/>
      <c r="D30" s="108">
        <f>D31</f>
        <v>40000</v>
      </c>
      <c r="E30" s="108">
        <f>E31</f>
        <v>40000</v>
      </c>
    </row>
    <row r="31" spans="1:5" ht="47.25">
      <c r="A31" s="9" t="s">
        <v>265</v>
      </c>
      <c r="B31" s="15" t="s">
        <v>266</v>
      </c>
      <c r="C31" s="14"/>
      <c r="D31" s="67">
        <f>D32</f>
        <v>40000</v>
      </c>
      <c r="E31" s="67">
        <f>E32</f>
        <v>40000</v>
      </c>
    </row>
    <row r="32" spans="1:5" ht="47.25">
      <c r="A32" s="9" t="s">
        <v>267</v>
      </c>
      <c r="B32" s="15" t="s">
        <v>268</v>
      </c>
      <c r="C32" s="14">
        <v>800</v>
      </c>
      <c r="D32" s="67">
        <v>40000</v>
      </c>
      <c r="E32" s="105">
        <v>40000</v>
      </c>
    </row>
    <row r="33" spans="1:5" ht="31.5">
      <c r="A33" s="28" t="s">
        <v>269</v>
      </c>
      <c r="B33" s="29" t="s">
        <v>270</v>
      </c>
      <c r="C33" s="30"/>
      <c r="D33" s="108">
        <f>D34</f>
        <v>20000</v>
      </c>
      <c r="E33" s="108">
        <f>E34</f>
        <v>20000</v>
      </c>
    </row>
    <row r="34" spans="1:5" ht="78.75">
      <c r="A34" s="9" t="s">
        <v>228</v>
      </c>
      <c r="B34" s="15" t="s">
        <v>271</v>
      </c>
      <c r="C34" s="14"/>
      <c r="D34" s="67">
        <f>D35+D36</f>
        <v>20000</v>
      </c>
      <c r="E34" s="67">
        <f>E35+E36</f>
        <v>20000</v>
      </c>
    </row>
    <row r="35" spans="1:5" ht="141.75">
      <c r="A35" s="9" t="s">
        <v>204</v>
      </c>
      <c r="B35" s="15" t="s">
        <v>272</v>
      </c>
      <c r="C35" s="14">
        <v>200</v>
      </c>
      <c r="D35" s="67">
        <v>10000</v>
      </c>
      <c r="E35" s="67">
        <v>10000</v>
      </c>
    </row>
    <row r="36" spans="1:5" ht="110.25">
      <c r="A36" s="9" t="s">
        <v>361</v>
      </c>
      <c r="B36" s="15" t="s">
        <v>272</v>
      </c>
      <c r="C36" s="14">
        <v>800</v>
      </c>
      <c r="D36" s="67">
        <v>10000</v>
      </c>
      <c r="E36" s="67">
        <v>10000</v>
      </c>
    </row>
    <row r="37" spans="1:5" ht="31.5">
      <c r="A37" s="57" t="s">
        <v>2</v>
      </c>
      <c r="B37" s="58" t="s">
        <v>3</v>
      </c>
      <c r="C37" s="59"/>
      <c r="D37" s="104">
        <f>D38</f>
        <v>10000</v>
      </c>
      <c r="E37" s="104">
        <f>E38</f>
        <v>10000</v>
      </c>
    </row>
    <row r="38" spans="1:5" ht="47.25">
      <c r="A38" s="9" t="s">
        <v>4</v>
      </c>
      <c r="B38" s="15" t="s">
        <v>5</v>
      </c>
      <c r="C38" s="14"/>
      <c r="D38" s="67">
        <f>D39</f>
        <v>10000</v>
      </c>
      <c r="E38" s="67">
        <f>E39</f>
        <v>10000</v>
      </c>
    </row>
    <row r="39" spans="1:5" ht="126">
      <c r="A39" s="9" t="s">
        <v>212</v>
      </c>
      <c r="B39" s="15" t="s">
        <v>6</v>
      </c>
      <c r="C39" s="14">
        <v>200</v>
      </c>
      <c r="D39" s="67">
        <v>10000</v>
      </c>
      <c r="E39" s="67">
        <v>10000</v>
      </c>
    </row>
    <row r="40" spans="1:5" ht="47.25">
      <c r="A40" s="61" t="s">
        <v>308</v>
      </c>
      <c r="B40" s="29" t="s">
        <v>54</v>
      </c>
      <c r="C40" s="30"/>
      <c r="D40" s="109">
        <f>D41</f>
        <v>108000</v>
      </c>
      <c r="E40" s="109">
        <f>E41</f>
        <v>108000</v>
      </c>
    </row>
    <row r="41" spans="1:5" ht="48" thickBot="1">
      <c r="A41" s="35" t="s">
        <v>306</v>
      </c>
      <c r="B41" s="36" t="s">
        <v>55</v>
      </c>
      <c r="C41" s="60"/>
      <c r="D41" s="110">
        <f>D42</f>
        <v>108000</v>
      </c>
      <c r="E41" s="110">
        <f>E42</f>
        <v>108000</v>
      </c>
    </row>
    <row r="42" spans="1:5" ht="126.75" thickBot="1">
      <c r="A42" s="35" t="s">
        <v>307</v>
      </c>
      <c r="B42" s="36" t="s">
        <v>53</v>
      </c>
      <c r="C42" s="14">
        <v>300</v>
      </c>
      <c r="D42" s="105">
        <v>108000</v>
      </c>
      <c r="E42" s="105">
        <v>108000</v>
      </c>
    </row>
    <row r="43" spans="1:5" ht="94.5">
      <c r="A43" s="80" t="s">
        <v>472</v>
      </c>
      <c r="B43" s="81" t="s">
        <v>273</v>
      </c>
      <c r="C43" s="84"/>
      <c r="D43" s="103">
        <f>D44</f>
        <v>53000</v>
      </c>
      <c r="E43" s="103">
        <f>E44</f>
        <v>53000</v>
      </c>
    </row>
    <row r="44" spans="1:5" ht="78.75">
      <c r="A44" s="57" t="s">
        <v>398</v>
      </c>
      <c r="B44" s="58" t="s">
        <v>399</v>
      </c>
      <c r="C44" s="59"/>
      <c r="D44" s="104">
        <f>D45</f>
        <v>53000</v>
      </c>
      <c r="E44" s="104">
        <f>E45</f>
        <v>53000</v>
      </c>
    </row>
    <row r="45" spans="1:5" ht="94.5">
      <c r="A45" s="9" t="s">
        <v>274</v>
      </c>
      <c r="B45" s="15" t="s">
        <v>400</v>
      </c>
      <c r="C45" s="14"/>
      <c r="D45" s="67">
        <f>D46+D47</f>
        <v>53000</v>
      </c>
      <c r="E45" s="67">
        <f>E46+E47</f>
        <v>53000</v>
      </c>
    </row>
    <row r="46" spans="1:5" ht="110.25">
      <c r="A46" s="9" t="s">
        <v>205</v>
      </c>
      <c r="B46" s="15" t="s">
        <v>401</v>
      </c>
      <c r="C46" s="14">
        <v>200</v>
      </c>
      <c r="D46" s="67">
        <v>50000</v>
      </c>
      <c r="E46" s="67">
        <v>50000</v>
      </c>
    </row>
    <row r="47" spans="1:5" ht="86.25" customHeight="1">
      <c r="A47" s="9" t="s">
        <v>206</v>
      </c>
      <c r="B47" s="15" t="s">
        <v>402</v>
      </c>
      <c r="C47" s="14">
        <v>200</v>
      </c>
      <c r="D47" s="67">
        <v>3000</v>
      </c>
      <c r="E47" s="67">
        <v>3000</v>
      </c>
    </row>
    <row r="48" spans="1:5" ht="66" customHeight="1">
      <c r="A48" s="80" t="s">
        <v>454</v>
      </c>
      <c r="B48" s="81" t="s">
        <v>276</v>
      </c>
      <c r="C48" s="84"/>
      <c r="D48" s="103">
        <f>D49+D54+D57+D61</f>
        <v>3874501.44</v>
      </c>
      <c r="E48" s="103">
        <f>E49+E54+E57+E61</f>
        <v>2219181.44</v>
      </c>
    </row>
    <row r="49" spans="1:5" ht="63">
      <c r="A49" s="28" t="s">
        <v>277</v>
      </c>
      <c r="B49" s="29" t="s">
        <v>278</v>
      </c>
      <c r="C49" s="30"/>
      <c r="D49" s="108">
        <f>D50</f>
        <v>3035799.17</v>
      </c>
      <c r="E49" s="108">
        <f>E50</f>
        <v>1380479.17</v>
      </c>
    </row>
    <row r="50" spans="1:5" ht="47.25">
      <c r="A50" s="9" t="s">
        <v>279</v>
      </c>
      <c r="B50" s="15" t="s">
        <v>280</v>
      </c>
      <c r="C50" s="14"/>
      <c r="D50" s="67">
        <f>D51+D52+D53</f>
        <v>3035799.17</v>
      </c>
      <c r="E50" s="67">
        <f>E51+E52+E53</f>
        <v>1380479.17</v>
      </c>
    </row>
    <row r="51" spans="1:5" ht="142.5" customHeight="1">
      <c r="A51" s="9" t="s">
        <v>289</v>
      </c>
      <c r="B51" s="15" t="s">
        <v>290</v>
      </c>
      <c r="C51" s="14">
        <v>100</v>
      </c>
      <c r="D51" s="67">
        <v>2506618</v>
      </c>
      <c r="E51" s="67">
        <v>1119744</v>
      </c>
    </row>
    <row r="52" spans="1:5" ht="78.75">
      <c r="A52" s="9" t="s">
        <v>292</v>
      </c>
      <c r="B52" s="15" t="s">
        <v>290</v>
      </c>
      <c r="C52" s="14">
        <v>200</v>
      </c>
      <c r="D52" s="111">
        <v>527181.17000000004</v>
      </c>
      <c r="E52" s="111">
        <v>258735.17</v>
      </c>
    </row>
    <row r="53" spans="1:5" ht="63">
      <c r="A53" s="9" t="s">
        <v>291</v>
      </c>
      <c r="B53" s="15" t="s">
        <v>290</v>
      </c>
      <c r="C53" s="14">
        <v>800</v>
      </c>
      <c r="D53" s="67">
        <v>2000</v>
      </c>
      <c r="E53" s="67">
        <v>2000</v>
      </c>
    </row>
    <row r="54" spans="1:5" ht="47.25">
      <c r="A54" s="28" t="s">
        <v>479</v>
      </c>
      <c r="B54" s="29" t="s">
        <v>480</v>
      </c>
      <c r="C54" s="30"/>
      <c r="D54" s="104">
        <f>D55</f>
        <v>0</v>
      </c>
      <c r="E54" s="104">
        <f>E55</f>
        <v>0</v>
      </c>
    </row>
    <row r="55" spans="1:5" ht="63">
      <c r="A55" s="9" t="s">
        <v>481</v>
      </c>
      <c r="B55" s="15" t="s">
        <v>482</v>
      </c>
      <c r="C55" s="14"/>
      <c r="D55" s="67">
        <f>D56</f>
        <v>0</v>
      </c>
      <c r="E55" s="67">
        <f>E56</f>
        <v>0</v>
      </c>
    </row>
    <row r="56" spans="1:5" ht="94.5">
      <c r="A56" s="9" t="s">
        <v>483</v>
      </c>
      <c r="B56" s="15" t="s">
        <v>484</v>
      </c>
      <c r="C56" s="14">
        <v>200</v>
      </c>
      <c r="D56" s="67">
        <v>0</v>
      </c>
      <c r="E56" s="67">
        <v>0</v>
      </c>
    </row>
    <row r="57" spans="1:5" ht="78.75" customHeight="1">
      <c r="A57" s="28" t="s">
        <v>58</v>
      </c>
      <c r="B57" s="29" t="s">
        <v>298</v>
      </c>
      <c r="C57" s="30"/>
      <c r="D57" s="56">
        <f>D58</f>
        <v>838702.27</v>
      </c>
      <c r="E57" s="56">
        <f>E58</f>
        <v>838702.27</v>
      </c>
    </row>
    <row r="58" spans="1:5" ht="31.5">
      <c r="A58" s="9" t="s">
        <v>59</v>
      </c>
      <c r="B58" s="15" t="s">
        <v>299</v>
      </c>
      <c r="C58" s="14"/>
      <c r="D58" s="54">
        <f>D59+D60</f>
        <v>838702.27</v>
      </c>
      <c r="E58" s="54">
        <f>E59+E60</f>
        <v>838702.27</v>
      </c>
    </row>
    <row r="59" spans="1:5" ht="157.5">
      <c r="A59" s="23" t="s">
        <v>293</v>
      </c>
      <c r="B59" s="15" t="s">
        <v>300</v>
      </c>
      <c r="C59" s="14">
        <v>100</v>
      </c>
      <c r="D59" s="54">
        <v>599202.27</v>
      </c>
      <c r="E59" s="54">
        <v>599202.27</v>
      </c>
    </row>
    <row r="60" spans="1:5" ht="94.5">
      <c r="A60" s="23" t="s">
        <v>414</v>
      </c>
      <c r="B60" s="15" t="s">
        <v>300</v>
      </c>
      <c r="C60" s="14">
        <v>200</v>
      </c>
      <c r="D60" s="54">
        <v>239500</v>
      </c>
      <c r="E60" s="54">
        <v>239500</v>
      </c>
    </row>
    <row r="61" spans="1:5" ht="94.5">
      <c r="A61" s="90" t="s">
        <v>382</v>
      </c>
      <c r="B61" s="58" t="s">
        <v>383</v>
      </c>
      <c r="C61" s="59"/>
      <c r="D61" s="56">
        <f>D62</f>
        <v>0</v>
      </c>
      <c r="E61" s="56">
        <f>E62</f>
        <v>0</v>
      </c>
    </row>
    <row r="62" spans="1:5" ht="78.75">
      <c r="A62" s="23" t="s">
        <v>384</v>
      </c>
      <c r="B62" s="15" t="s">
        <v>385</v>
      </c>
      <c r="C62" s="14"/>
      <c r="D62" s="54">
        <f>D63</f>
        <v>0</v>
      </c>
      <c r="E62" s="54">
        <f>E63</f>
        <v>0</v>
      </c>
    </row>
    <row r="63" spans="1:5" ht="95.25" customHeight="1">
      <c r="A63" s="23" t="s">
        <v>386</v>
      </c>
      <c r="B63" s="15" t="s">
        <v>387</v>
      </c>
      <c r="C63" s="14">
        <v>200</v>
      </c>
      <c r="D63" s="54">
        <v>0</v>
      </c>
      <c r="E63" s="54">
        <v>0</v>
      </c>
    </row>
    <row r="64" spans="1:5" ht="81.75" customHeight="1">
      <c r="A64" s="80" t="s">
        <v>455</v>
      </c>
      <c r="B64" s="81" t="s">
        <v>363</v>
      </c>
      <c r="C64" s="84"/>
      <c r="D64" s="85">
        <f t="shared" ref="D64:E66" si="0">D65</f>
        <v>0</v>
      </c>
      <c r="E64" s="85">
        <f t="shared" si="0"/>
        <v>0</v>
      </c>
    </row>
    <row r="65" spans="1:5" ht="42" customHeight="1">
      <c r="A65" s="57" t="s">
        <v>364</v>
      </c>
      <c r="B65" s="58" t="s">
        <v>365</v>
      </c>
      <c r="C65" s="59"/>
      <c r="D65" s="56">
        <f t="shared" si="0"/>
        <v>0</v>
      </c>
      <c r="E65" s="56">
        <f t="shared" si="0"/>
        <v>0</v>
      </c>
    </row>
    <row r="66" spans="1:5" ht="50.25" customHeight="1">
      <c r="A66" s="9" t="s">
        <v>366</v>
      </c>
      <c r="B66" s="15" t="s">
        <v>367</v>
      </c>
      <c r="C66" s="14"/>
      <c r="D66" s="54">
        <f t="shared" si="0"/>
        <v>0</v>
      </c>
      <c r="E66" s="54">
        <f t="shared" si="0"/>
        <v>0</v>
      </c>
    </row>
    <row r="67" spans="1:5" ht="81.75" customHeight="1">
      <c r="A67" s="9" t="s">
        <v>368</v>
      </c>
      <c r="B67" s="15" t="s">
        <v>369</v>
      </c>
      <c r="C67" s="14">
        <v>200</v>
      </c>
      <c r="D67" s="54">
        <v>0</v>
      </c>
      <c r="E67" s="54">
        <v>0</v>
      </c>
    </row>
    <row r="68" spans="1:5" ht="81.75" customHeight="1">
      <c r="A68" s="80" t="s">
        <v>456</v>
      </c>
      <c r="B68" s="81" t="s">
        <v>57</v>
      </c>
      <c r="C68" s="84"/>
      <c r="D68" s="85">
        <f t="shared" ref="D68:E70" si="1">D69</f>
        <v>0</v>
      </c>
      <c r="E68" s="85">
        <f t="shared" si="1"/>
        <v>0</v>
      </c>
    </row>
    <row r="69" spans="1:5" ht="81.75" customHeight="1">
      <c r="A69" s="57" t="s">
        <v>370</v>
      </c>
      <c r="B69" s="58" t="s">
        <v>372</v>
      </c>
      <c r="C69" s="59"/>
      <c r="D69" s="56">
        <f t="shared" si="1"/>
        <v>0</v>
      </c>
      <c r="E69" s="56">
        <f t="shared" si="1"/>
        <v>0</v>
      </c>
    </row>
    <row r="70" spans="1:5" ht="81.75" customHeight="1">
      <c r="A70" s="9" t="s">
        <v>371</v>
      </c>
      <c r="B70" s="15" t="s">
        <v>373</v>
      </c>
      <c r="C70" s="14"/>
      <c r="D70" s="54">
        <f t="shared" si="1"/>
        <v>0</v>
      </c>
      <c r="E70" s="54">
        <f t="shared" si="1"/>
        <v>0</v>
      </c>
    </row>
    <row r="71" spans="1:5" ht="112.5" customHeight="1">
      <c r="A71" s="9" t="s">
        <v>374</v>
      </c>
      <c r="B71" s="15" t="s">
        <v>375</v>
      </c>
      <c r="C71" s="14">
        <v>200</v>
      </c>
      <c r="D71" s="54">
        <v>0</v>
      </c>
      <c r="E71" s="54">
        <v>0</v>
      </c>
    </row>
    <row r="72" spans="1:5" ht="75.75" customHeight="1">
      <c r="A72" s="95" t="s">
        <v>457</v>
      </c>
      <c r="B72" s="81" t="s">
        <v>301</v>
      </c>
      <c r="C72" s="84"/>
      <c r="D72" s="103">
        <f>D73+D76+D79</f>
        <v>913560</v>
      </c>
      <c r="E72" s="103">
        <f>E73+E76+E79</f>
        <v>913550</v>
      </c>
    </row>
    <row r="73" spans="1:5" ht="31.5">
      <c r="A73" s="28" t="s">
        <v>302</v>
      </c>
      <c r="B73" s="29" t="s">
        <v>303</v>
      </c>
      <c r="C73" s="30"/>
      <c r="D73" s="108">
        <f>D74</f>
        <v>700000</v>
      </c>
      <c r="E73" s="108">
        <f>E74</f>
        <v>700000</v>
      </c>
    </row>
    <row r="74" spans="1:5" ht="78.75">
      <c r="A74" s="9" t="s">
        <v>304</v>
      </c>
      <c r="B74" s="15" t="s">
        <v>305</v>
      </c>
      <c r="C74" s="14"/>
      <c r="D74" s="67">
        <f>D75</f>
        <v>700000</v>
      </c>
      <c r="E74" s="67">
        <f>E75</f>
        <v>700000</v>
      </c>
    </row>
    <row r="75" spans="1:5" ht="94.5">
      <c r="A75" s="9" t="s">
        <v>310</v>
      </c>
      <c r="B75" s="15" t="s">
        <v>311</v>
      </c>
      <c r="C75" s="14">
        <v>200</v>
      </c>
      <c r="D75" s="67">
        <v>700000</v>
      </c>
      <c r="E75" s="67">
        <v>700000</v>
      </c>
    </row>
    <row r="76" spans="1:5" ht="15.75">
      <c r="A76" s="28" t="s">
        <v>312</v>
      </c>
      <c r="B76" s="29" t="s">
        <v>313</v>
      </c>
      <c r="C76" s="30"/>
      <c r="D76" s="108">
        <f>D77</f>
        <v>60000</v>
      </c>
      <c r="E76" s="108">
        <f>E77</f>
        <v>60000</v>
      </c>
    </row>
    <row r="77" spans="1:5" ht="78.75">
      <c r="A77" s="9" t="s">
        <v>314</v>
      </c>
      <c r="B77" s="15" t="s">
        <v>315</v>
      </c>
      <c r="C77" s="14"/>
      <c r="D77" s="67">
        <v>60000</v>
      </c>
      <c r="E77" s="105">
        <v>60000</v>
      </c>
    </row>
    <row r="78" spans="1:5" ht="99" customHeight="1">
      <c r="A78" s="9" t="s">
        <v>207</v>
      </c>
      <c r="B78" s="15" t="s">
        <v>317</v>
      </c>
      <c r="C78" s="14">
        <v>200</v>
      </c>
      <c r="D78" s="67">
        <v>60000</v>
      </c>
      <c r="E78" s="105">
        <v>60000</v>
      </c>
    </row>
    <row r="79" spans="1:5" ht="47.25">
      <c r="A79" s="28" t="s">
        <v>318</v>
      </c>
      <c r="B79" s="29" t="s">
        <v>319</v>
      </c>
      <c r="C79" s="30"/>
      <c r="D79" s="108">
        <f>D80</f>
        <v>153560</v>
      </c>
      <c r="E79" s="108">
        <f>E80</f>
        <v>153550</v>
      </c>
    </row>
    <row r="80" spans="1:5" ht="78.75">
      <c r="A80" s="9" t="s">
        <v>320</v>
      </c>
      <c r="B80" s="15" t="s">
        <v>321</v>
      </c>
      <c r="C80" s="14"/>
      <c r="D80" s="67">
        <f>D81+D82+D83+D84+D85</f>
        <v>153560</v>
      </c>
      <c r="E80" s="67">
        <f>E81+E82+E83+E84+E85</f>
        <v>153550</v>
      </c>
    </row>
    <row r="81" spans="1:15" ht="110.25">
      <c r="A81" s="9" t="s">
        <v>208</v>
      </c>
      <c r="B81" s="15" t="s">
        <v>1</v>
      </c>
      <c r="C81" s="14">
        <v>200</v>
      </c>
      <c r="D81" s="67">
        <v>0</v>
      </c>
      <c r="E81" s="105">
        <v>0</v>
      </c>
      <c r="O81" s="39"/>
    </row>
    <row r="82" spans="1:15" ht="94.5">
      <c r="A82" s="9" t="s">
        <v>325</v>
      </c>
      <c r="B82" s="15" t="s">
        <v>326</v>
      </c>
      <c r="C82" s="14">
        <v>200</v>
      </c>
      <c r="D82" s="67">
        <v>0</v>
      </c>
      <c r="E82" s="105">
        <v>0</v>
      </c>
      <c r="O82" s="39"/>
    </row>
    <row r="83" spans="1:15" ht="110.25">
      <c r="A83" s="9" t="s">
        <v>7</v>
      </c>
      <c r="B83" s="15" t="s">
        <v>8</v>
      </c>
      <c r="C83" s="14">
        <v>200</v>
      </c>
      <c r="D83" s="67">
        <v>30000</v>
      </c>
      <c r="E83" s="105">
        <v>30000</v>
      </c>
    </row>
    <row r="84" spans="1:15" ht="78.75">
      <c r="A84" s="9" t="s">
        <v>209</v>
      </c>
      <c r="B84" s="15" t="s">
        <v>309</v>
      </c>
      <c r="C84" s="14">
        <v>200</v>
      </c>
      <c r="D84" s="105">
        <v>100000</v>
      </c>
      <c r="E84" s="105">
        <v>100000</v>
      </c>
    </row>
    <row r="85" spans="1:15" ht="94.5">
      <c r="A85" s="9" t="s">
        <v>327</v>
      </c>
      <c r="B85" s="15" t="s">
        <v>362</v>
      </c>
      <c r="C85" s="14">
        <v>200</v>
      </c>
      <c r="D85" s="54">
        <v>23560</v>
      </c>
      <c r="E85" s="105">
        <v>23550</v>
      </c>
    </row>
    <row r="86" spans="1:15" ht="47.25">
      <c r="A86" s="80" t="s">
        <v>9</v>
      </c>
      <c r="B86" s="81" t="s">
        <v>322</v>
      </c>
      <c r="C86" s="84"/>
      <c r="D86" s="103">
        <f>D87+D97</f>
        <v>4007104</v>
      </c>
      <c r="E86" s="103">
        <f>E87+E97</f>
        <v>4022714</v>
      </c>
    </row>
    <row r="87" spans="1:15" ht="15.75">
      <c r="A87" s="57" t="s">
        <v>10</v>
      </c>
      <c r="B87" s="59">
        <v>4300000000</v>
      </c>
      <c r="C87" s="59"/>
      <c r="D87" s="104">
        <f>D88</f>
        <v>3557604</v>
      </c>
      <c r="E87" s="104">
        <f>E88</f>
        <v>3557604</v>
      </c>
    </row>
    <row r="88" spans="1:15" ht="126">
      <c r="A88" s="9" t="s">
        <v>148</v>
      </c>
      <c r="B88" s="14">
        <v>4390000000</v>
      </c>
      <c r="C88" s="14"/>
      <c r="D88" s="67">
        <f>D89+D90+D91+D92+D93+D94+D95+D96</f>
        <v>3557604</v>
      </c>
      <c r="E88" s="67">
        <f>E89+E90+E91+E92+E93+E94+E95+E96</f>
        <v>3557604</v>
      </c>
    </row>
    <row r="89" spans="1:15" ht="126">
      <c r="A89" s="9" t="s">
        <v>357</v>
      </c>
      <c r="B89" s="14">
        <v>4390096040</v>
      </c>
      <c r="C89" s="14">
        <v>200</v>
      </c>
      <c r="D89" s="52">
        <v>300000</v>
      </c>
      <c r="E89" s="52">
        <v>300000</v>
      </c>
    </row>
    <row r="90" spans="1:15" ht="141.75">
      <c r="A90" s="9" t="s">
        <v>409</v>
      </c>
      <c r="B90" s="14">
        <v>4390096041</v>
      </c>
      <c r="C90" s="14">
        <v>200</v>
      </c>
      <c r="D90" s="52">
        <v>1262425</v>
      </c>
      <c r="E90" s="52">
        <v>1262425</v>
      </c>
    </row>
    <row r="91" spans="1:15" ht="141.75">
      <c r="A91" s="9" t="s">
        <v>410</v>
      </c>
      <c r="B91" s="14">
        <v>4390096042</v>
      </c>
      <c r="C91" s="14">
        <v>200</v>
      </c>
      <c r="D91" s="52">
        <v>195475</v>
      </c>
      <c r="E91" s="52">
        <v>195475</v>
      </c>
    </row>
    <row r="92" spans="1:15" ht="110.25">
      <c r="A92" s="9" t="s">
        <v>358</v>
      </c>
      <c r="B92" s="14">
        <v>4390096043</v>
      </c>
      <c r="C92" s="14">
        <v>200</v>
      </c>
      <c r="D92" s="52">
        <v>349104</v>
      </c>
      <c r="E92" s="52">
        <v>349104</v>
      </c>
    </row>
    <row r="93" spans="1:15" ht="126">
      <c r="A93" s="9" t="s">
        <v>411</v>
      </c>
      <c r="B93" s="14">
        <v>4390096044</v>
      </c>
      <c r="C93" s="14">
        <v>200</v>
      </c>
      <c r="D93" s="52">
        <v>180600</v>
      </c>
      <c r="E93" s="52">
        <v>180600</v>
      </c>
    </row>
    <row r="94" spans="1:15" ht="126">
      <c r="A94" s="9" t="s">
        <v>381</v>
      </c>
      <c r="B94" s="14">
        <v>4390096046</v>
      </c>
      <c r="C94" s="14">
        <v>200</v>
      </c>
      <c r="D94" s="52">
        <v>200000</v>
      </c>
      <c r="E94" s="67">
        <v>200000</v>
      </c>
    </row>
    <row r="95" spans="1:15" ht="141.75">
      <c r="A95" s="9" t="s">
        <v>380</v>
      </c>
      <c r="B95" s="14">
        <v>4390096048</v>
      </c>
      <c r="C95" s="14">
        <v>200</v>
      </c>
      <c r="D95" s="52">
        <v>620000</v>
      </c>
      <c r="E95" s="52">
        <v>620000</v>
      </c>
    </row>
    <row r="96" spans="1:15" ht="157.5">
      <c r="A96" s="121" t="s">
        <v>450</v>
      </c>
      <c r="B96" s="122">
        <v>4390096049</v>
      </c>
      <c r="C96" s="136">
        <v>200</v>
      </c>
      <c r="D96" s="123">
        <v>450000</v>
      </c>
      <c r="E96" s="52">
        <v>450000</v>
      </c>
    </row>
    <row r="97" spans="1:5" ht="15.75">
      <c r="A97" s="57" t="s">
        <v>10</v>
      </c>
      <c r="B97" s="58" t="s">
        <v>323</v>
      </c>
      <c r="C97" s="59"/>
      <c r="D97" s="104">
        <f t="shared" ref="D97:E97" si="2">D98</f>
        <v>449500</v>
      </c>
      <c r="E97" s="104">
        <f t="shared" si="2"/>
        <v>465110</v>
      </c>
    </row>
    <row r="98" spans="1:5" ht="78.75">
      <c r="A98" s="62" t="s">
        <v>406</v>
      </c>
      <c r="B98" s="63" t="s">
        <v>323</v>
      </c>
      <c r="C98" s="64"/>
      <c r="D98" s="111">
        <f>D99+D100</f>
        <v>449500</v>
      </c>
      <c r="E98" s="111">
        <f>E99+E100</f>
        <v>465110</v>
      </c>
    </row>
    <row r="99" spans="1:5" ht="173.25">
      <c r="A99" s="9" t="s">
        <v>407</v>
      </c>
      <c r="B99" s="14">
        <v>4490051180</v>
      </c>
      <c r="C99" s="14">
        <v>100</v>
      </c>
      <c r="D99" s="54">
        <v>394816.65</v>
      </c>
      <c r="E99" s="54">
        <v>410426.64</v>
      </c>
    </row>
    <row r="100" spans="1:5" ht="110.25">
      <c r="A100" s="9" t="s">
        <v>408</v>
      </c>
      <c r="B100" s="14">
        <v>4490051180</v>
      </c>
      <c r="C100" s="14">
        <v>200</v>
      </c>
      <c r="D100" s="54">
        <v>54683.35</v>
      </c>
      <c r="E100" s="54">
        <v>54683.360000000001</v>
      </c>
    </row>
    <row r="101" spans="1:5" ht="15.75">
      <c r="A101" s="9" t="s">
        <v>34</v>
      </c>
      <c r="B101" s="14"/>
      <c r="C101" s="14"/>
      <c r="D101" s="67">
        <f>D13+D18+D43+D48+D64+D68+D72+D86</f>
        <v>13626727.439999999</v>
      </c>
      <c r="E101" s="67">
        <f>E13+E18+E43+E48+E64+E68+E72+E86</f>
        <v>11987007.439999999</v>
      </c>
    </row>
    <row r="102" spans="1:5">
      <c r="D102" s="25"/>
    </row>
  </sheetData>
  <mergeCells count="12">
    <mergeCell ref="B9:C9"/>
    <mergeCell ref="D9:E9"/>
    <mergeCell ref="C8:E8"/>
    <mergeCell ref="D4:E4"/>
    <mergeCell ref="A5:F5"/>
    <mergeCell ref="C6:E6"/>
    <mergeCell ref="C7:E7"/>
    <mergeCell ref="A10:E10"/>
    <mergeCell ref="A11:A12"/>
    <mergeCell ref="B11:B12"/>
    <mergeCell ref="C11:C12"/>
    <mergeCell ref="D11:E11"/>
  </mergeCells>
  <phoneticPr fontId="0" type="noConversion"/>
  <printOptions horizontalCentered="1"/>
  <pageMargins left="0.70866141732283472" right="0.70866141732283472" top="0.55118110236220474" bottom="0.47244094488188981" header="0.31496062992125984" footer="0.43307086614173229"/>
  <pageSetup paperSize="9" scale="7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64"/>
  <sheetViews>
    <sheetView topLeftCell="A7" workbookViewId="0">
      <selection activeCell="G62" sqref="G62"/>
    </sheetView>
  </sheetViews>
  <sheetFormatPr defaultColWidth="18.85546875" defaultRowHeight="15"/>
  <cols>
    <col min="1" max="1" width="45.5703125" customWidth="1"/>
    <col min="2" max="2" width="10.28515625" customWidth="1"/>
    <col min="3" max="3" width="7.5703125" customWidth="1"/>
    <col min="4" max="4" width="8" customWidth="1"/>
    <col min="5" max="5" width="13.42578125" customWidth="1"/>
    <col min="6" max="6" width="10.28515625" customWidth="1"/>
    <col min="7" max="7" width="16.5703125" customWidth="1"/>
    <col min="8" max="8" width="18.85546875" hidden="1" customWidth="1"/>
    <col min="9" max="9" width="13.140625" hidden="1" customWidth="1"/>
  </cols>
  <sheetData>
    <row r="1" spans="1:13" ht="15.75" hidden="1">
      <c r="F1" s="173" t="s">
        <v>103</v>
      </c>
      <c r="G1" s="173"/>
      <c r="H1" s="1"/>
      <c r="I1" s="1"/>
      <c r="J1" s="5"/>
    </row>
    <row r="2" spans="1:13" ht="15.75" hidden="1">
      <c r="G2" s="2" t="s">
        <v>42</v>
      </c>
      <c r="J2" s="2"/>
    </row>
    <row r="3" spans="1:13" ht="15.75" hidden="1">
      <c r="A3" s="22"/>
      <c r="B3" s="22"/>
      <c r="C3" s="22"/>
      <c r="D3" s="161" t="s">
        <v>112</v>
      </c>
      <c r="E3" s="161"/>
      <c r="F3" s="161"/>
      <c r="G3" s="161"/>
      <c r="H3" s="22"/>
      <c r="I3" s="22"/>
      <c r="J3" s="22"/>
      <c r="K3" s="22"/>
      <c r="L3" s="22"/>
      <c r="M3" s="22"/>
    </row>
    <row r="4" spans="1:13" ht="15.75" hidden="1">
      <c r="G4" s="2" t="s">
        <v>37</v>
      </c>
      <c r="J4" s="2"/>
    </row>
    <row r="5" spans="1:13" ht="15.75" hidden="1">
      <c r="G5" s="2" t="s">
        <v>38</v>
      </c>
      <c r="J5" s="2"/>
    </row>
    <row r="6" spans="1:13" ht="15.75" hidden="1">
      <c r="E6" s="161" t="s">
        <v>126</v>
      </c>
      <c r="F6" s="161"/>
      <c r="G6" s="161"/>
      <c r="J6" s="2"/>
    </row>
    <row r="7" spans="1:13" ht="105" customHeight="1">
      <c r="E7" s="160" t="s">
        <v>529</v>
      </c>
      <c r="F7" s="160"/>
      <c r="G7" s="160"/>
      <c r="H7" s="160"/>
    </row>
    <row r="8" spans="1:13" ht="42.75" customHeight="1">
      <c r="A8" s="172" t="s">
        <v>459</v>
      </c>
      <c r="B8" s="172"/>
      <c r="C8" s="172"/>
      <c r="D8" s="172"/>
      <c r="E8" s="172"/>
      <c r="F8" s="172"/>
      <c r="G8" s="172"/>
      <c r="H8" s="172"/>
    </row>
    <row r="9" spans="1:13" ht="63">
      <c r="A9" s="11" t="s">
        <v>44</v>
      </c>
      <c r="B9" s="11" t="s">
        <v>281</v>
      </c>
      <c r="C9" s="11" t="s">
        <v>135</v>
      </c>
      <c r="D9" s="11" t="s">
        <v>282</v>
      </c>
      <c r="E9" s="11" t="s">
        <v>283</v>
      </c>
      <c r="F9" s="11" t="s">
        <v>120</v>
      </c>
      <c r="G9" s="11" t="s">
        <v>284</v>
      </c>
      <c r="H9" s="11" t="s">
        <v>62</v>
      </c>
    </row>
    <row r="10" spans="1:13" ht="37.5" customHeight="1">
      <c r="A10" s="9" t="s">
        <v>286</v>
      </c>
      <c r="B10" s="14">
        <v>905</v>
      </c>
      <c r="C10" s="14"/>
      <c r="D10" s="14"/>
      <c r="E10" s="14"/>
      <c r="F10" s="14"/>
      <c r="G10" s="52">
        <f>SUM(G11:G51)</f>
        <v>31695790.110000003</v>
      </c>
      <c r="H10" s="16">
        <v>100000</v>
      </c>
    </row>
    <row r="11" spans="1:13" ht="126.75" customHeight="1">
      <c r="A11" s="9" t="s">
        <v>104</v>
      </c>
      <c r="B11" s="15" t="s">
        <v>287</v>
      </c>
      <c r="C11" s="15" t="s">
        <v>136</v>
      </c>
      <c r="D11" s="15" t="s">
        <v>137</v>
      </c>
      <c r="E11" s="15" t="s">
        <v>246</v>
      </c>
      <c r="F11" s="15" t="s">
        <v>254</v>
      </c>
      <c r="G11" s="54">
        <v>1069818.76</v>
      </c>
      <c r="H11" s="16">
        <v>100000</v>
      </c>
    </row>
    <row r="12" spans="1:13" ht="126">
      <c r="A12" s="9" t="s">
        <v>249</v>
      </c>
      <c r="B12" s="15" t="s">
        <v>287</v>
      </c>
      <c r="C12" s="15" t="s">
        <v>136</v>
      </c>
      <c r="D12" s="15" t="s">
        <v>138</v>
      </c>
      <c r="E12" s="15" t="s">
        <v>250</v>
      </c>
      <c r="F12" s="15" t="s">
        <v>254</v>
      </c>
      <c r="G12" s="54">
        <v>3183139.43</v>
      </c>
      <c r="H12" s="16">
        <v>100000</v>
      </c>
      <c r="J12" t="s">
        <v>98</v>
      </c>
    </row>
    <row r="13" spans="1:13" ht="78.75">
      <c r="A13" s="9" t="s">
        <v>210</v>
      </c>
      <c r="B13" s="15" t="s">
        <v>287</v>
      </c>
      <c r="C13" s="15" t="s">
        <v>136</v>
      </c>
      <c r="D13" s="15" t="s">
        <v>138</v>
      </c>
      <c r="E13" s="15" t="s">
        <v>250</v>
      </c>
      <c r="F13" s="15" t="s">
        <v>255</v>
      </c>
      <c r="G13" s="54">
        <v>495791.81</v>
      </c>
      <c r="H13" s="16">
        <v>2999894.4</v>
      </c>
    </row>
    <row r="14" spans="1:13" ht="47.25">
      <c r="A14" s="9" t="s">
        <v>252</v>
      </c>
      <c r="B14" s="15" t="s">
        <v>287</v>
      </c>
      <c r="C14" s="15" t="s">
        <v>136</v>
      </c>
      <c r="D14" s="15" t="s">
        <v>138</v>
      </c>
      <c r="E14" s="15" t="s">
        <v>250</v>
      </c>
      <c r="F14" s="15" t="s">
        <v>256</v>
      </c>
      <c r="G14" s="100">
        <v>2000</v>
      </c>
      <c r="H14" s="16">
        <v>2683046.4</v>
      </c>
    </row>
    <row r="15" spans="1:13" ht="126">
      <c r="A15" s="9" t="s">
        <v>416</v>
      </c>
      <c r="B15" s="15" t="s">
        <v>418</v>
      </c>
      <c r="C15" s="15" t="s">
        <v>136</v>
      </c>
      <c r="D15" s="15" t="s">
        <v>419</v>
      </c>
      <c r="E15" s="15" t="s">
        <v>417</v>
      </c>
      <c r="F15" s="102">
        <v>500</v>
      </c>
      <c r="G15" s="100">
        <v>0</v>
      </c>
      <c r="H15" s="16"/>
    </row>
    <row r="16" spans="1:13" ht="47.25">
      <c r="A16" s="9" t="s">
        <v>448</v>
      </c>
      <c r="B16" s="15" t="s">
        <v>287</v>
      </c>
      <c r="C16" s="15" t="s">
        <v>136</v>
      </c>
      <c r="D16" s="15" t="s">
        <v>460</v>
      </c>
      <c r="E16" s="15" t="s">
        <v>449</v>
      </c>
      <c r="F16" s="15" t="s">
        <v>256</v>
      </c>
      <c r="G16" s="140">
        <v>670437</v>
      </c>
      <c r="H16" s="16"/>
    </row>
    <row r="17" spans="1:8" ht="47.25">
      <c r="A17" s="9" t="s">
        <v>267</v>
      </c>
      <c r="B17" s="15" t="s">
        <v>287</v>
      </c>
      <c r="C17" s="15" t="s">
        <v>136</v>
      </c>
      <c r="D17" s="15" t="s">
        <v>388</v>
      </c>
      <c r="E17" s="15" t="s">
        <v>268</v>
      </c>
      <c r="F17" s="15" t="s">
        <v>359</v>
      </c>
      <c r="G17" s="52">
        <v>40000</v>
      </c>
      <c r="H17" s="16"/>
    </row>
    <row r="18" spans="1:8" ht="148.5" customHeight="1">
      <c r="A18" s="40" t="s">
        <v>147</v>
      </c>
      <c r="B18" s="15" t="s">
        <v>287</v>
      </c>
      <c r="C18" s="15" t="s">
        <v>136</v>
      </c>
      <c r="D18" s="15" t="s">
        <v>222</v>
      </c>
      <c r="E18" s="15" t="s">
        <v>396</v>
      </c>
      <c r="F18" s="15" t="s">
        <v>255</v>
      </c>
      <c r="G18" s="52">
        <v>20000</v>
      </c>
      <c r="H18" s="16"/>
    </row>
    <row r="19" spans="1:8" ht="67.5" customHeight="1">
      <c r="A19" s="40" t="s">
        <v>378</v>
      </c>
      <c r="B19" s="15" t="s">
        <v>287</v>
      </c>
      <c r="C19" s="15" t="s">
        <v>136</v>
      </c>
      <c r="D19" s="15" t="s">
        <v>222</v>
      </c>
      <c r="E19" s="15" t="s">
        <v>397</v>
      </c>
      <c r="F19" s="15" t="s">
        <v>255</v>
      </c>
      <c r="G19" s="52">
        <v>12117.44</v>
      </c>
      <c r="H19" s="16"/>
    </row>
    <row r="20" spans="1:8" ht="78.75">
      <c r="A20" s="9" t="s">
        <v>50</v>
      </c>
      <c r="B20" s="15" t="s">
        <v>287</v>
      </c>
      <c r="C20" s="15" t="s">
        <v>136</v>
      </c>
      <c r="D20" s="15" t="s">
        <v>222</v>
      </c>
      <c r="E20" s="15" t="s">
        <v>262</v>
      </c>
      <c r="F20" s="15" t="s">
        <v>255</v>
      </c>
      <c r="G20" s="52">
        <v>345000</v>
      </c>
      <c r="H20" s="16"/>
    </row>
    <row r="21" spans="1:8" ht="135" customHeight="1">
      <c r="A21" s="9" t="s">
        <v>49</v>
      </c>
      <c r="B21" s="15" t="s">
        <v>287</v>
      </c>
      <c r="C21" s="15" t="s">
        <v>136</v>
      </c>
      <c r="D21" s="15" t="s">
        <v>222</v>
      </c>
      <c r="E21" s="15" t="s">
        <v>272</v>
      </c>
      <c r="F21" s="15" t="s">
        <v>255</v>
      </c>
      <c r="G21" s="54">
        <v>20000</v>
      </c>
      <c r="H21" s="16"/>
    </row>
    <row r="22" spans="1:8" ht="96.75" customHeight="1">
      <c r="A22" s="9" t="s">
        <v>361</v>
      </c>
      <c r="B22" s="15" t="s">
        <v>287</v>
      </c>
      <c r="C22" s="15" t="s">
        <v>136</v>
      </c>
      <c r="D22" s="15" t="s">
        <v>222</v>
      </c>
      <c r="E22" s="15" t="s">
        <v>272</v>
      </c>
      <c r="F22" s="15" t="s">
        <v>256</v>
      </c>
      <c r="G22" s="54">
        <v>10000</v>
      </c>
      <c r="H22" s="16"/>
    </row>
    <row r="23" spans="1:8" ht="99.75" customHeight="1">
      <c r="A23" s="9" t="s">
        <v>46</v>
      </c>
      <c r="B23" s="15" t="s">
        <v>287</v>
      </c>
      <c r="C23" s="15" t="s">
        <v>136</v>
      </c>
      <c r="D23" s="15" t="s">
        <v>222</v>
      </c>
      <c r="E23" s="15" t="s">
        <v>6</v>
      </c>
      <c r="F23" s="15" t="s">
        <v>255</v>
      </c>
      <c r="G23" s="52">
        <v>10000</v>
      </c>
      <c r="H23" s="16"/>
    </row>
    <row r="24" spans="1:8" ht="78" customHeight="1">
      <c r="A24" s="9" t="s">
        <v>376</v>
      </c>
      <c r="B24" s="15" t="s">
        <v>287</v>
      </c>
      <c r="C24" s="15" t="s">
        <v>136</v>
      </c>
      <c r="D24" s="15" t="s">
        <v>222</v>
      </c>
      <c r="E24" s="15" t="s">
        <v>369</v>
      </c>
      <c r="F24" s="15" t="s">
        <v>255</v>
      </c>
      <c r="G24" s="52">
        <v>0</v>
      </c>
      <c r="H24" s="16"/>
    </row>
    <row r="25" spans="1:8" ht="117" customHeight="1">
      <c r="A25" s="9" t="s">
        <v>377</v>
      </c>
      <c r="B25" s="15" t="s">
        <v>287</v>
      </c>
      <c r="C25" s="15" t="s">
        <v>136</v>
      </c>
      <c r="D25" s="15" t="s">
        <v>222</v>
      </c>
      <c r="E25" s="15" t="s">
        <v>375</v>
      </c>
      <c r="F25" s="15" t="s">
        <v>255</v>
      </c>
      <c r="G25" s="52">
        <v>0</v>
      </c>
      <c r="H25" s="16"/>
    </row>
    <row r="26" spans="1:8" ht="157.5">
      <c r="A26" s="9" t="s">
        <v>422</v>
      </c>
      <c r="B26" s="15" t="s">
        <v>287</v>
      </c>
      <c r="C26" s="15" t="s">
        <v>137</v>
      </c>
      <c r="D26" s="15" t="s">
        <v>140</v>
      </c>
      <c r="E26" s="15" t="s">
        <v>257</v>
      </c>
      <c r="F26" s="15" t="s">
        <v>254</v>
      </c>
      <c r="G26" s="54">
        <v>407220</v>
      </c>
      <c r="H26" s="16"/>
    </row>
    <row r="27" spans="1:8" ht="94.5">
      <c r="A27" s="9" t="s">
        <v>408</v>
      </c>
      <c r="B27" s="15" t="s">
        <v>287</v>
      </c>
      <c r="C27" s="15" t="s">
        <v>137</v>
      </c>
      <c r="D27" s="15" t="s">
        <v>140</v>
      </c>
      <c r="E27" s="15" t="s">
        <v>257</v>
      </c>
      <c r="F27" s="15" t="s">
        <v>255</v>
      </c>
      <c r="G27" s="54">
        <v>5000</v>
      </c>
      <c r="H27" s="16"/>
    </row>
    <row r="28" spans="1:8" ht="94.5">
      <c r="A28" s="9" t="s">
        <v>48</v>
      </c>
      <c r="B28" s="15" t="s">
        <v>287</v>
      </c>
      <c r="C28" s="15" t="s">
        <v>140</v>
      </c>
      <c r="D28" s="15" t="s">
        <v>200</v>
      </c>
      <c r="E28" s="15" t="s">
        <v>401</v>
      </c>
      <c r="F28" s="15" t="s">
        <v>255</v>
      </c>
      <c r="G28" s="54">
        <v>250000</v>
      </c>
      <c r="H28" s="16"/>
    </row>
    <row r="29" spans="1:8" ht="63">
      <c r="A29" s="9" t="s">
        <v>275</v>
      </c>
      <c r="B29" s="15" t="s">
        <v>287</v>
      </c>
      <c r="C29" s="15" t="s">
        <v>140</v>
      </c>
      <c r="D29" s="15" t="s">
        <v>200</v>
      </c>
      <c r="E29" s="15" t="s">
        <v>402</v>
      </c>
      <c r="F29" s="15" t="s">
        <v>255</v>
      </c>
      <c r="G29" s="54">
        <v>3000</v>
      </c>
      <c r="H29" s="16"/>
    </row>
    <row r="30" spans="1:8" ht="126">
      <c r="A30" s="23" t="s">
        <v>518</v>
      </c>
      <c r="B30" s="15" t="s">
        <v>287</v>
      </c>
      <c r="C30" s="15" t="s">
        <v>140</v>
      </c>
      <c r="D30" s="15" t="s">
        <v>200</v>
      </c>
      <c r="E30" s="15" t="s">
        <v>519</v>
      </c>
      <c r="F30" s="15" t="s">
        <v>255</v>
      </c>
      <c r="G30" s="54">
        <v>140400</v>
      </c>
      <c r="H30" s="16"/>
    </row>
    <row r="31" spans="1:8" ht="94.5">
      <c r="A31" s="9" t="s">
        <v>357</v>
      </c>
      <c r="B31" s="15" t="s">
        <v>287</v>
      </c>
      <c r="C31" s="15" t="s">
        <v>140</v>
      </c>
      <c r="D31" s="15" t="s">
        <v>332</v>
      </c>
      <c r="E31" s="15" t="s">
        <v>333</v>
      </c>
      <c r="F31" s="15" t="s">
        <v>255</v>
      </c>
      <c r="G31" s="52">
        <v>300000</v>
      </c>
      <c r="H31" s="16"/>
    </row>
    <row r="32" spans="1:8" ht="126">
      <c r="A32" s="9" t="s">
        <v>476</v>
      </c>
      <c r="B32" s="15" t="s">
        <v>287</v>
      </c>
      <c r="C32" s="15" t="s">
        <v>138</v>
      </c>
      <c r="D32" s="15" t="s">
        <v>329</v>
      </c>
      <c r="E32" s="15" t="s">
        <v>477</v>
      </c>
      <c r="F32" s="15" t="s">
        <v>255</v>
      </c>
      <c r="G32" s="52">
        <v>812360</v>
      </c>
      <c r="H32" s="16"/>
    </row>
    <row r="33" spans="1:8" ht="126">
      <c r="A33" s="9" t="s">
        <v>409</v>
      </c>
      <c r="B33" s="15" t="s">
        <v>287</v>
      </c>
      <c r="C33" s="15" t="s">
        <v>138</v>
      </c>
      <c r="D33" s="15" t="s">
        <v>329</v>
      </c>
      <c r="E33" s="15" t="s">
        <v>412</v>
      </c>
      <c r="F33" s="15" t="s">
        <v>255</v>
      </c>
      <c r="G33" s="52">
        <v>1262425</v>
      </c>
      <c r="H33" s="16"/>
    </row>
    <row r="34" spans="1:8" ht="126">
      <c r="A34" s="9" t="s">
        <v>410</v>
      </c>
      <c r="B34" s="15" t="s">
        <v>287</v>
      </c>
      <c r="C34" s="15" t="s">
        <v>138</v>
      </c>
      <c r="D34" s="15" t="s">
        <v>329</v>
      </c>
      <c r="E34" s="15" t="s">
        <v>413</v>
      </c>
      <c r="F34" s="15" t="s">
        <v>255</v>
      </c>
      <c r="G34" s="52">
        <v>195475</v>
      </c>
      <c r="H34" s="16"/>
    </row>
    <row r="35" spans="1:8" ht="110.25">
      <c r="A35" s="9" t="s">
        <v>358</v>
      </c>
      <c r="B35" s="15" t="s">
        <v>287</v>
      </c>
      <c r="C35" s="15" t="s">
        <v>138</v>
      </c>
      <c r="D35" s="15" t="s">
        <v>329</v>
      </c>
      <c r="E35" s="15" t="s">
        <v>330</v>
      </c>
      <c r="F35" s="15" t="s">
        <v>255</v>
      </c>
      <c r="G35" s="52">
        <v>4309704</v>
      </c>
      <c r="H35" s="16"/>
    </row>
    <row r="36" spans="1:8" ht="110.25">
      <c r="A36" s="9" t="s">
        <v>411</v>
      </c>
      <c r="B36" s="15" t="s">
        <v>287</v>
      </c>
      <c r="C36" s="15" t="s">
        <v>138</v>
      </c>
      <c r="D36" s="15" t="s">
        <v>329</v>
      </c>
      <c r="E36" s="15" t="s">
        <v>331</v>
      </c>
      <c r="F36" s="15" t="s">
        <v>255</v>
      </c>
      <c r="G36" s="52">
        <v>20000</v>
      </c>
      <c r="H36" s="16"/>
    </row>
    <row r="37" spans="1:8" ht="141.75">
      <c r="A37" s="121" t="s">
        <v>450</v>
      </c>
      <c r="B37" s="15" t="s">
        <v>287</v>
      </c>
      <c r="C37" s="15" t="s">
        <v>139</v>
      </c>
      <c r="D37" s="15" t="s">
        <v>137</v>
      </c>
      <c r="E37" s="122">
        <v>4390096049</v>
      </c>
      <c r="F37" s="136">
        <v>200</v>
      </c>
      <c r="G37" s="123">
        <v>1003685.98</v>
      </c>
      <c r="H37" s="16"/>
    </row>
    <row r="38" spans="1:8" ht="157.5">
      <c r="A38" s="107" t="s">
        <v>451</v>
      </c>
      <c r="B38" s="15" t="s">
        <v>287</v>
      </c>
      <c r="C38" s="15" t="s">
        <v>139</v>
      </c>
      <c r="D38" s="15" t="s">
        <v>137</v>
      </c>
      <c r="E38" s="60">
        <v>4390096051</v>
      </c>
      <c r="F38" s="135">
        <v>200</v>
      </c>
      <c r="G38" s="52">
        <v>12000000</v>
      </c>
      <c r="H38" s="16"/>
    </row>
    <row r="39" spans="1:8" ht="78.75">
      <c r="A39" s="9" t="s">
        <v>310</v>
      </c>
      <c r="B39" s="15" t="s">
        <v>287</v>
      </c>
      <c r="C39" s="15" t="s">
        <v>139</v>
      </c>
      <c r="D39" s="15" t="s">
        <v>140</v>
      </c>
      <c r="E39" s="15" t="s">
        <v>311</v>
      </c>
      <c r="F39" s="15" t="s">
        <v>255</v>
      </c>
      <c r="G39" s="106">
        <v>650000</v>
      </c>
      <c r="H39" s="16"/>
    </row>
    <row r="40" spans="1:8" ht="82.5" customHeight="1">
      <c r="A40" s="9" t="s">
        <v>316</v>
      </c>
      <c r="B40" s="15" t="s">
        <v>287</v>
      </c>
      <c r="C40" s="15" t="s">
        <v>139</v>
      </c>
      <c r="D40" s="15" t="s">
        <v>140</v>
      </c>
      <c r="E40" s="15" t="s">
        <v>317</v>
      </c>
      <c r="F40" s="15" t="s">
        <v>255</v>
      </c>
      <c r="G40" s="52">
        <v>150000</v>
      </c>
      <c r="H40" s="16"/>
    </row>
    <row r="41" spans="1:8" ht="94.5">
      <c r="A41" s="9" t="s">
        <v>51</v>
      </c>
      <c r="B41" s="15" t="s">
        <v>287</v>
      </c>
      <c r="C41" s="15" t="s">
        <v>139</v>
      </c>
      <c r="D41" s="15" t="s">
        <v>140</v>
      </c>
      <c r="E41" s="15" t="s">
        <v>1</v>
      </c>
      <c r="F41" s="15" t="s">
        <v>255</v>
      </c>
      <c r="G41" s="52">
        <v>0</v>
      </c>
      <c r="H41" s="16"/>
    </row>
    <row r="42" spans="1:8" ht="78.75">
      <c r="A42" s="9" t="s">
        <v>325</v>
      </c>
      <c r="B42" s="15" t="s">
        <v>287</v>
      </c>
      <c r="C42" s="15" t="s">
        <v>139</v>
      </c>
      <c r="D42" s="15" t="s">
        <v>140</v>
      </c>
      <c r="E42" s="15" t="s">
        <v>326</v>
      </c>
      <c r="F42" s="15" t="s">
        <v>255</v>
      </c>
      <c r="G42" s="52">
        <v>0</v>
      </c>
      <c r="H42" s="16"/>
    </row>
    <row r="43" spans="1:8" ht="110.25">
      <c r="A43" s="9" t="s">
        <v>216</v>
      </c>
      <c r="B43" s="15" t="s">
        <v>287</v>
      </c>
      <c r="C43" s="15" t="s">
        <v>139</v>
      </c>
      <c r="D43" s="15" t="s">
        <v>140</v>
      </c>
      <c r="E43" s="15" t="s">
        <v>8</v>
      </c>
      <c r="F43" s="15" t="s">
        <v>255</v>
      </c>
      <c r="G43" s="52">
        <v>30000</v>
      </c>
      <c r="H43" s="16"/>
    </row>
    <row r="44" spans="1:8" ht="63">
      <c r="A44" s="9" t="s">
        <v>217</v>
      </c>
      <c r="B44" s="15" t="s">
        <v>287</v>
      </c>
      <c r="C44" s="15" t="s">
        <v>139</v>
      </c>
      <c r="D44" s="15" t="s">
        <v>140</v>
      </c>
      <c r="E44" s="15" t="s">
        <v>309</v>
      </c>
      <c r="F44" s="15" t="s">
        <v>255</v>
      </c>
      <c r="G44" s="52">
        <v>472000</v>
      </c>
      <c r="H44" s="16"/>
    </row>
    <row r="45" spans="1:8" ht="78.75">
      <c r="A45" s="9" t="s">
        <v>328</v>
      </c>
      <c r="B45" s="87" t="s">
        <v>287</v>
      </c>
      <c r="C45" s="65" t="s">
        <v>139</v>
      </c>
      <c r="D45" s="65" t="s">
        <v>140</v>
      </c>
      <c r="E45" s="65" t="s">
        <v>362</v>
      </c>
      <c r="F45" s="65" t="s">
        <v>255</v>
      </c>
      <c r="G45" s="89">
        <v>10000</v>
      </c>
      <c r="H45" s="16"/>
    </row>
    <row r="46" spans="1:8" ht="94.5">
      <c r="A46" s="9" t="s">
        <v>491</v>
      </c>
      <c r="B46" s="87" t="s">
        <v>287</v>
      </c>
      <c r="C46" s="65" t="s">
        <v>139</v>
      </c>
      <c r="D46" s="65" t="s">
        <v>140</v>
      </c>
      <c r="E46" s="65" t="s">
        <v>490</v>
      </c>
      <c r="F46" s="65" t="s">
        <v>255</v>
      </c>
      <c r="G46" s="89">
        <v>45454.55</v>
      </c>
      <c r="H46" s="16"/>
    </row>
    <row r="47" spans="1:8" ht="141.75">
      <c r="A47" s="9" t="s">
        <v>510</v>
      </c>
      <c r="B47" s="87" t="s">
        <v>287</v>
      </c>
      <c r="C47" s="65" t="s">
        <v>139</v>
      </c>
      <c r="D47" s="65" t="s">
        <v>140</v>
      </c>
      <c r="E47" s="15" t="s">
        <v>508</v>
      </c>
      <c r="F47" s="145">
        <v>200</v>
      </c>
      <c r="G47" s="54">
        <v>999808</v>
      </c>
      <c r="H47" s="16"/>
    </row>
    <row r="48" spans="1:8" ht="141.75">
      <c r="A48" s="9" t="s">
        <v>511</v>
      </c>
      <c r="B48" s="87" t="s">
        <v>287</v>
      </c>
      <c r="C48" s="65" t="s">
        <v>139</v>
      </c>
      <c r="D48" s="65" t="s">
        <v>140</v>
      </c>
      <c r="E48" s="15" t="s">
        <v>509</v>
      </c>
      <c r="F48" s="145">
        <v>200</v>
      </c>
      <c r="G48" s="54">
        <v>1180937</v>
      </c>
      <c r="H48" s="16"/>
    </row>
    <row r="49" spans="1:8" ht="110.25">
      <c r="A49" s="9" t="s">
        <v>381</v>
      </c>
      <c r="B49" s="87" t="s">
        <v>287</v>
      </c>
      <c r="C49" s="65" t="s">
        <v>139</v>
      </c>
      <c r="D49" s="65" t="s">
        <v>140</v>
      </c>
      <c r="E49" s="14">
        <v>4390096046</v>
      </c>
      <c r="F49" s="65" t="s">
        <v>255</v>
      </c>
      <c r="G49" s="89">
        <v>770000</v>
      </c>
      <c r="H49" s="16"/>
    </row>
    <row r="50" spans="1:8" ht="126">
      <c r="A50" s="9" t="s">
        <v>380</v>
      </c>
      <c r="B50" s="87" t="s">
        <v>287</v>
      </c>
      <c r="C50" s="65" t="s">
        <v>139</v>
      </c>
      <c r="D50" s="65" t="s">
        <v>140</v>
      </c>
      <c r="E50" s="14">
        <v>4390096048</v>
      </c>
      <c r="F50" s="65" t="s">
        <v>255</v>
      </c>
      <c r="G50" s="89">
        <v>620000</v>
      </c>
      <c r="H50" s="16"/>
    </row>
    <row r="51" spans="1:8" ht="110.25">
      <c r="A51" s="48" t="s">
        <v>307</v>
      </c>
      <c r="B51" s="87" t="s">
        <v>287</v>
      </c>
      <c r="C51" s="65" t="s">
        <v>200</v>
      </c>
      <c r="D51" s="65" t="s">
        <v>136</v>
      </c>
      <c r="E51" s="65" t="s">
        <v>53</v>
      </c>
      <c r="F51" s="65" t="s">
        <v>56</v>
      </c>
      <c r="G51" s="89">
        <v>180016.14</v>
      </c>
      <c r="H51" s="16"/>
    </row>
    <row r="52" spans="1:8" ht="47.25">
      <c r="A52" s="88" t="s">
        <v>172</v>
      </c>
      <c r="B52" s="15" t="s">
        <v>287</v>
      </c>
      <c r="C52" s="15"/>
      <c r="D52" s="15"/>
      <c r="E52" s="15"/>
      <c r="F52" s="15"/>
      <c r="G52" s="67">
        <f>SUM(G53:G62)</f>
        <v>12016443.24</v>
      </c>
      <c r="H52" s="16"/>
    </row>
    <row r="53" spans="1:8" ht="126">
      <c r="A53" s="88" t="s">
        <v>173</v>
      </c>
      <c r="B53" s="15" t="s">
        <v>287</v>
      </c>
      <c r="C53" s="15" t="s">
        <v>141</v>
      </c>
      <c r="D53" s="15" t="s">
        <v>136</v>
      </c>
      <c r="E53" s="15" t="s">
        <v>290</v>
      </c>
      <c r="F53" s="15" t="s">
        <v>254</v>
      </c>
      <c r="G53" s="67">
        <v>98515.839999999997</v>
      </c>
      <c r="H53" s="16"/>
    </row>
    <row r="54" spans="1:8" ht="78" customHeight="1">
      <c r="A54" s="9" t="s">
        <v>52</v>
      </c>
      <c r="B54" s="15" t="s">
        <v>287</v>
      </c>
      <c r="C54" s="15" t="s">
        <v>141</v>
      </c>
      <c r="D54" s="15" t="s">
        <v>136</v>
      </c>
      <c r="E54" s="15" t="s">
        <v>290</v>
      </c>
      <c r="F54" s="15" t="s">
        <v>255</v>
      </c>
      <c r="G54" s="54">
        <v>2041485.32</v>
      </c>
      <c r="H54" s="16"/>
    </row>
    <row r="55" spans="1:8" ht="47.25">
      <c r="A55" s="9" t="s">
        <v>291</v>
      </c>
      <c r="B55" s="15" t="s">
        <v>287</v>
      </c>
      <c r="C55" s="15" t="s">
        <v>141</v>
      </c>
      <c r="D55" s="15" t="s">
        <v>136</v>
      </c>
      <c r="E55" s="15" t="s">
        <v>290</v>
      </c>
      <c r="F55" s="15" t="s">
        <v>256</v>
      </c>
      <c r="G55" s="54">
        <v>2000</v>
      </c>
      <c r="H55" s="16"/>
    </row>
    <row r="56" spans="1:8" ht="173.25">
      <c r="A56" s="9" t="s">
        <v>478</v>
      </c>
      <c r="B56" s="15" t="s">
        <v>287</v>
      </c>
      <c r="C56" s="15" t="s">
        <v>141</v>
      </c>
      <c r="D56" s="15" t="s">
        <v>136</v>
      </c>
      <c r="E56" s="15" t="s">
        <v>475</v>
      </c>
      <c r="F56" s="15" t="s">
        <v>254</v>
      </c>
      <c r="G56" s="54">
        <v>3919484.65</v>
      </c>
      <c r="H56" s="16"/>
    </row>
    <row r="57" spans="1:8" ht="110.25">
      <c r="A57" s="146" t="s">
        <v>488</v>
      </c>
      <c r="B57" s="15" t="s">
        <v>287</v>
      </c>
      <c r="C57" s="15" t="s">
        <v>141</v>
      </c>
      <c r="D57" s="15" t="s">
        <v>136</v>
      </c>
      <c r="E57" s="15" t="s">
        <v>475</v>
      </c>
      <c r="F57" s="15" t="s">
        <v>255</v>
      </c>
      <c r="G57" s="54">
        <v>545860</v>
      </c>
      <c r="H57" s="16"/>
    </row>
    <row r="58" spans="1:8" ht="78.75">
      <c r="A58" s="9" t="s">
        <v>483</v>
      </c>
      <c r="B58" s="15" t="s">
        <v>287</v>
      </c>
      <c r="C58" s="15" t="s">
        <v>141</v>
      </c>
      <c r="D58" s="15" t="s">
        <v>136</v>
      </c>
      <c r="E58" s="15" t="s">
        <v>484</v>
      </c>
      <c r="F58" s="15" t="s">
        <v>255</v>
      </c>
      <c r="G58" s="54">
        <v>4065344.65</v>
      </c>
      <c r="H58" s="16"/>
    </row>
    <row r="59" spans="1:8" ht="141.75">
      <c r="A59" s="9" t="s">
        <v>258</v>
      </c>
      <c r="B59" s="15" t="s">
        <v>287</v>
      </c>
      <c r="C59" s="15" t="s">
        <v>141</v>
      </c>
      <c r="D59" s="15" t="s">
        <v>136</v>
      </c>
      <c r="E59" s="15" t="s">
        <v>300</v>
      </c>
      <c r="F59" s="15" t="s">
        <v>254</v>
      </c>
      <c r="G59" s="54">
        <v>599202.27</v>
      </c>
      <c r="H59" s="16"/>
    </row>
    <row r="60" spans="1:8" ht="78.75">
      <c r="A60" s="9" t="s">
        <v>414</v>
      </c>
      <c r="B60" s="15" t="s">
        <v>287</v>
      </c>
      <c r="C60" s="15" t="s">
        <v>141</v>
      </c>
      <c r="D60" s="15" t="s">
        <v>136</v>
      </c>
      <c r="E60" s="15" t="s">
        <v>300</v>
      </c>
      <c r="F60" s="15" t="s">
        <v>255</v>
      </c>
      <c r="G60" s="54">
        <v>239500</v>
      </c>
      <c r="H60" s="16"/>
    </row>
    <row r="61" spans="1:8" ht="94.5">
      <c r="A61" s="23" t="s">
        <v>386</v>
      </c>
      <c r="B61" s="15" t="s">
        <v>287</v>
      </c>
      <c r="C61" s="15" t="s">
        <v>141</v>
      </c>
      <c r="D61" s="15" t="s">
        <v>136</v>
      </c>
      <c r="E61" s="15" t="s">
        <v>387</v>
      </c>
      <c r="F61" s="15" t="s">
        <v>255</v>
      </c>
      <c r="G61" s="54">
        <v>0</v>
      </c>
      <c r="H61" s="16"/>
    </row>
    <row r="62" spans="1:8" ht="110.25">
      <c r="A62" s="23" t="s">
        <v>487</v>
      </c>
      <c r="B62" s="15" t="s">
        <v>287</v>
      </c>
      <c r="C62" s="15" t="s">
        <v>141</v>
      </c>
      <c r="D62" s="15" t="s">
        <v>136</v>
      </c>
      <c r="E62" s="15" t="s">
        <v>486</v>
      </c>
      <c r="F62" s="15" t="s">
        <v>255</v>
      </c>
      <c r="G62" s="54">
        <v>505050.51</v>
      </c>
      <c r="H62" s="16"/>
    </row>
    <row r="63" spans="1:8" ht="15.75">
      <c r="A63" s="9" t="s">
        <v>259</v>
      </c>
      <c r="B63" s="15"/>
      <c r="C63" s="15"/>
      <c r="D63" s="15"/>
      <c r="E63" s="15"/>
      <c r="F63" s="15"/>
      <c r="G63" s="67">
        <f>G10+G52</f>
        <v>43712233.350000001</v>
      </c>
      <c r="H63" s="16"/>
    </row>
    <row r="64" spans="1:8">
      <c r="G64" s="25"/>
    </row>
  </sheetData>
  <mergeCells count="5">
    <mergeCell ref="A8:H8"/>
    <mergeCell ref="F1:G1"/>
    <mergeCell ref="D3:G3"/>
    <mergeCell ref="E6:G6"/>
    <mergeCell ref="E7:H7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56"/>
  <sheetViews>
    <sheetView topLeftCell="A7" workbookViewId="0">
      <selection activeCell="H11" sqref="H11"/>
    </sheetView>
  </sheetViews>
  <sheetFormatPr defaultRowHeight="15"/>
  <cols>
    <col min="1" max="1" width="56" customWidth="1"/>
    <col min="2" max="2" width="14.7109375" customWidth="1"/>
    <col min="3" max="3" width="7.85546875" customWidth="1"/>
    <col min="4" max="4" width="7.5703125" customWidth="1"/>
    <col min="5" max="5" width="12.85546875" customWidth="1"/>
    <col min="6" max="6" width="10.140625" customWidth="1"/>
    <col min="7" max="7" width="15.28515625" customWidth="1"/>
    <col min="8" max="8" width="15.42578125" customWidth="1"/>
    <col min="11" max="11" width="14.7109375" bestFit="1" customWidth="1"/>
  </cols>
  <sheetData>
    <row r="1" spans="1:8" ht="15.75" hidden="1">
      <c r="D1" s="5"/>
      <c r="F1" s="26"/>
      <c r="G1" s="171" t="s">
        <v>155</v>
      </c>
      <c r="H1" s="171"/>
    </row>
    <row r="2" spans="1:8" ht="15.75" hidden="1">
      <c r="B2" s="161"/>
      <c r="C2" s="161"/>
      <c r="D2" s="161"/>
      <c r="F2" s="26"/>
      <c r="G2" s="171" t="s">
        <v>154</v>
      </c>
      <c r="H2" s="171"/>
    </row>
    <row r="3" spans="1:8" ht="15.75" hidden="1">
      <c r="A3" s="161"/>
      <c r="B3" s="161"/>
      <c r="C3" s="161"/>
      <c r="D3" s="161"/>
      <c r="F3" s="171" t="s">
        <v>285</v>
      </c>
      <c r="G3" s="171"/>
      <c r="H3" s="171"/>
    </row>
    <row r="4" spans="1:8" ht="15.75" hidden="1">
      <c r="A4" s="161"/>
      <c r="B4" s="161"/>
      <c r="C4" s="161"/>
      <c r="D4" s="161"/>
      <c r="F4" s="171" t="s">
        <v>153</v>
      </c>
      <c r="G4" s="171"/>
      <c r="H4" s="171"/>
    </row>
    <row r="5" spans="1:8" ht="15.75" hidden="1">
      <c r="B5" s="161"/>
      <c r="C5" s="161"/>
      <c r="D5" s="161"/>
      <c r="F5" s="171" t="s">
        <v>156</v>
      </c>
      <c r="G5" s="171"/>
      <c r="H5" s="171"/>
    </row>
    <row r="6" spans="1:8" ht="15.75" hidden="1">
      <c r="B6" s="161"/>
      <c r="C6" s="161"/>
      <c r="D6" s="161"/>
      <c r="F6" s="171" t="s">
        <v>127</v>
      </c>
      <c r="G6" s="171"/>
      <c r="H6" s="171"/>
    </row>
    <row r="7" spans="1:8" ht="80.25" customHeight="1">
      <c r="E7" s="160" t="s">
        <v>530</v>
      </c>
      <c r="F7" s="160"/>
      <c r="G7" s="160"/>
      <c r="H7" s="160"/>
    </row>
    <row r="8" spans="1:8" ht="18.75">
      <c r="A8" s="172" t="s">
        <v>461</v>
      </c>
      <c r="B8" s="172"/>
      <c r="C8" s="172"/>
      <c r="D8" s="172"/>
      <c r="E8" s="172"/>
      <c r="F8" s="172"/>
      <c r="G8" s="172"/>
      <c r="H8" s="172"/>
    </row>
    <row r="9" spans="1:8" ht="46.5" customHeight="1">
      <c r="A9" s="163" t="s">
        <v>44</v>
      </c>
      <c r="B9" s="163" t="s">
        <v>281</v>
      </c>
      <c r="C9" s="163" t="s">
        <v>135</v>
      </c>
      <c r="D9" s="163" t="s">
        <v>282</v>
      </c>
      <c r="E9" s="163" t="s">
        <v>283</v>
      </c>
      <c r="F9" s="163" t="s">
        <v>120</v>
      </c>
      <c r="G9" s="165" t="s">
        <v>284</v>
      </c>
      <c r="H9" s="167"/>
    </row>
    <row r="10" spans="1:8" ht="21.75" customHeight="1">
      <c r="A10" s="164"/>
      <c r="B10" s="164"/>
      <c r="C10" s="164"/>
      <c r="D10" s="164"/>
      <c r="E10" s="164"/>
      <c r="F10" s="164"/>
      <c r="G10" s="139" t="s">
        <v>415</v>
      </c>
      <c r="H10" s="139" t="s">
        <v>426</v>
      </c>
    </row>
    <row r="11" spans="1:8" ht="31.5">
      <c r="A11" s="9" t="s">
        <v>286</v>
      </c>
      <c r="B11" s="14">
        <v>905</v>
      </c>
      <c r="C11" s="14"/>
      <c r="D11" s="14"/>
      <c r="E11" s="14"/>
      <c r="F11" s="14"/>
      <c r="G11" s="52">
        <f>SUM(G12:G46)</f>
        <v>9752226</v>
      </c>
      <c r="H11" s="52">
        <f>SUM(H12:H46)</f>
        <v>9767826</v>
      </c>
    </row>
    <row r="12" spans="1:8" ht="115.5" customHeight="1">
      <c r="A12" s="9" t="s">
        <v>104</v>
      </c>
      <c r="B12" s="15" t="s">
        <v>287</v>
      </c>
      <c r="C12" s="15" t="s">
        <v>136</v>
      </c>
      <c r="D12" s="15" t="s">
        <v>137</v>
      </c>
      <c r="E12" s="15" t="s">
        <v>246</v>
      </c>
      <c r="F12" s="15" t="s">
        <v>254</v>
      </c>
      <c r="G12" s="54">
        <v>1054015.8700000001</v>
      </c>
      <c r="H12" s="54">
        <v>1054015.8700000001</v>
      </c>
    </row>
    <row r="13" spans="1:8" ht="110.25">
      <c r="A13" s="9" t="s">
        <v>249</v>
      </c>
      <c r="B13" s="15" t="s">
        <v>287</v>
      </c>
      <c r="C13" s="15" t="s">
        <v>136</v>
      </c>
      <c r="D13" s="15" t="s">
        <v>138</v>
      </c>
      <c r="E13" s="15" t="s">
        <v>250</v>
      </c>
      <c r="F13" s="15" t="s">
        <v>254</v>
      </c>
      <c r="G13" s="54">
        <v>3133151.55</v>
      </c>
      <c r="H13" s="54">
        <v>3133151.55</v>
      </c>
    </row>
    <row r="14" spans="1:8" ht="63">
      <c r="A14" s="9" t="s">
        <v>251</v>
      </c>
      <c r="B14" s="15" t="s">
        <v>287</v>
      </c>
      <c r="C14" s="15" t="s">
        <v>136</v>
      </c>
      <c r="D14" s="15" t="s">
        <v>138</v>
      </c>
      <c r="E14" s="15" t="s">
        <v>250</v>
      </c>
      <c r="F14" s="15" t="s">
        <v>255</v>
      </c>
      <c r="G14" s="54">
        <v>47611.4</v>
      </c>
      <c r="H14" s="54">
        <v>79294.58</v>
      </c>
    </row>
    <row r="15" spans="1:8" ht="47.25">
      <c r="A15" s="9" t="s">
        <v>252</v>
      </c>
      <c r="B15" s="15" t="s">
        <v>287</v>
      </c>
      <c r="C15" s="15" t="s">
        <v>136</v>
      </c>
      <c r="D15" s="15" t="s">
        <v>138</v>
      </c>
      <c r="E15" s="15" t="s">
        <v>250</v>
      </c>
      <c r="F15" s="15" t="s">
        <v>256</v>
      </c>
      <c r="G15" s="100">
        <v>2000</v>
      </c>
      <c r="H15" s="54">
        <v>2000</v>
      </c>
    </row>
    <row r="16" spans="1:8" ht="94.5" customHeight="1">
      <c r="A16" s="9" t="s">
        <v>416</v>
      </c>
      <c r="B16" s="15" t="s">
        <v>418</v>
      </c>
      <c r="C16" s="15" t="s">
        <v>136</v>
      </c>
      <c r="D16" s="15" t="s">
        <v>419</v>
      </c>
      <c r="E16" s="15" t="s">
        <v>417</v>
      </c>
      <c r="F16" s="102">
        <v>500</v>
      </c>
      <c r="G16" s="100">
        <v>31683.18</v>
      </c>
      <c r="H16" s="100">
        <v>0</v>
      </c>
    </row>
    <row r="17" spans="1:8" ht="47.25">
      <c r="A17" s="9" t="s">
        <v>267</v>
      </c>
      <c r="B17" s="15" t="s">
        <v>287</v>
      </c>
      <c r="C17" s="15" t="s">
        <v>136</v>
      </c>
      <c r="D17" s="15" t="s">
        <v>388</v>
      </c>
      <c r="E17" s="15" t="s">
        <v>268</v>
      </c>
      <c r="F17" s="15" t="s">
        <v>359</v>
      </c>
      <c r="G17" s="52">
        <v>40000</v>
      </c>
      <c r="H17" s="52">
        <v>40000</v>
      </c>
    </row>
    <row r="18" spans="1:8" ht="94.5">
      <c r="A18" s="40" t="s">
        <v>473</v>
      </c>
      <c r="B18" s="15" t="s">
        <v>287</v>
      </c>
      <c r="C18" s="15" t="s">
        <v>136</v>
      </c>
      <c r="D18" s="15" t="s">
        <v>222</v>
      </c>
      <c r="E18" s="15" t="s">
        <v>396</v>
      </c>
      <c r="F18" s="15" t="s">
        <v>255</v>
      </c>
      <c r="G18" s="52">
        <v>0</v>
      </c>
      <c r="H18" s="52">
        <v>0</v>
      </c>
    </row>
    <row r="19" spans="1:8" ht="63">
      <c r="A19" s="40" t="s">
        <v>378</v>
      </c>
      <c r="B19" s="15" t="s">
        <v>287</v>
      </c>
      <c r="C19" s="15" t="s">
        <v>136</v>
      </c>
      <c r="D19" s="15" t="s">
        <v>222</v>
      </c>
      <c r="E19" s="15" t="s">
        <v>397</v>
      </c>
      <c r="F19" s="15" t="s">
        <v>255</v>
      </c>
      <c r="G19" s="52">
        <v>12100</v>
      </c>
      <c r="H19" s="52">
        <v>12100</v>
      </c>
    </row>
    <row r="20" spans="1:8" ht="63">
      <c r="A20" s="9" t="s">
        <v>235</v>
      </c>
      <c r="B20" s="15" t="s">
        <v>287</v>
      </c>
      <c r="C20" s="15" t="s">
        <v>136</v>
      </c>
      <c r="D20" s="15" t="s">
        <v>222</v>
      </c>
      <c r="E20" s="15" t="s">
        <v>262</v>
      </c>
      <c r="F20" s="15" t="s">
        <v>255</v>
      </c>
      <c r="G20" s="52">
        <v>320000</v>
      </c>
      <c r="H20" s="54">
        <v>320000</v>
      </c>
    </row>
    <row r="21" spans="1:8" ht="97.5" customHeight="1">
      <c r="A21" s="9" t="s">
        <v>223</v>
      </c>
      <c r="B21" s="15" t="s">
        <v>287</v>
      </c>
      <c r="C21" s="15" t="s">
        <v>136</v>
      </c>
      <c r="D21" s="15" t="s">
        <v>222</v>
      </c>
      <c r="E21" s="15" t="s">
        <v>272</v>
      </c>
      <c r="F21" s="15" t="s">
        <v>255</v>
      </c>
      <c r="G21" s="52">
        <v>10000</v>
      </c>
      <c r="H21" s="54">
        <v>10000</v>
      </c>
    </row>
    <row r="22" spans="1:8" ht="83.25" customHeight="1">
      <c r="A22" s="9" t="s">
        <v>361</v>
      </c>
      <c r="B22" s="15" t="s">
        <v>287</v>
      </c>
      <c r="C22" s="15" t="s">
        <v>136</v>
      </c>
      <c r="D22" s="15" t="s">
        <v>222</v>
      </c>
      <c r="E22" s="15" t="s">
        <v>272</v>
      </c>
      <c r="F22" s="15" t="s">
        <v>256</v>
      </c>
      <c r="G22" s="52">
        <v>10000</v>
      </c>
      <c r="H22" s="54">
        <v>10000</v>
      </c>
    </row>
    <row r="23" spans="1:8" ht="84" customHeight="1">
      <c r="A23" s="9" t="s">
        <v>334</v>
      </c>
      <c r="B23" s="15" t="s">
        <v>287</v>
      </c>
      <c r="C23" s="15" t="s">
        <v>136</v>
      </c>
      <c r="D23" s="15" t="s">
        <v>222</v>
      </c>
      <c r="E23" s="15" t="s">
        <v>6</v>
      </c>
      <c r="F23" s="15" t="s">
        <v>255</v>
      </c>
      <c r="G23" s="52">
        <v>10000</v>
      </c>
      <c r="H23" s="54">
        <v>10000</v>
      </c>
    </row>
    <row r="24" spans="1:8" ht="60" customHeight="1">
      <c r="A24" s="9" t="s">
        <v>376</v>
      </c>
      <c r="B24" s="15" t="s">
        <v>287</v>
      </c>
      <c r="C24" s="15" t="s">
        <v>136</v>
      </c>
      <c r="D24" s="15" t="s">
        <v>222</v>
      </c>
      <c r="E24" s="15" t="s">
        <v>369</v>
      </c>
      <c r="F24" s="15" t="s">
        <v>255</v>
      </c>
      <c r="G24" s="52">
        <v>0</v>
      </c>
      <c r="H24" s="52">
        <v>0</v>
      </c>
    </row>
    <row r="25" spans="1:8" ht="83.25" customHeight="1">
      <c r="A25" s="9" t="s">
        <v>377</v>
      </c>
      <c r="B25" s="15" t="s">
        <v>287</v>
      </c>
      <c r="C25" s="15" t="s">
        <v>136</v>
      </c>
      <c r="D25" s="15" t="s">
        <v>222</v>
      </c>
      <c r="E25" s="15" t="s">
        <v>375</v>
      </c>
      <c r="F25" s="15" t="s">
        <v>255</v>
      </c>
      <c r="G25" s="52">
        <v>0</v>
      </c>
      <c r="H25" s="52">
        <v>0</v>
      </c>
    </row>
    <row r="26" spans="1:8" ht="110.25">
      <c r="A26" s="9" t="s">
        <v>422</v>
      </c>
      <c r="B26" s="15" t="s">
        <v>287</v>
      </c>
      <c r="C26" s="15" t="s">
        <v>137</v>
      </c>
      <c r="D26" s="15" t="s">
        <v>140</v>
      </c>
      <c r="E26" s="15" t="s">
        <v>257</v>
      </c>
      <c r="F26" s="15" t="s">
        <v>254</v>
      </c>
      <c r="G26" s="54">
        <v>394816.65</v>
      </c>
      <c r="H26" s="54">
        <v>410426.64</v>
      </c>
    </row>
    <row r="27" spans="1:8" ht="78.75">
      <c r="A27" s="9" t="s">
        <v>408</v>
      </c>
      <c r="B27" s="15" t="s">
        <v>287</v>
      </c>
      <c r="C27" s="15" t="s">
        <v>137</v>
      </c>
      <c r="D27" s="15" t="s">
        <v>140</v>
      </c>
      <c r="E27" s="15" t="s">
        <v>257</v>
      </c>
      <c r="F27" s="15" t="s">
        <v>255</v>
      </c>
      <c r="G27" s="54">
        <v>54683.35</v>
      </c>
      <c r="H27" s="54">
        <v>54683.360000000001</v>
      </c>
    </row>
    <row r="28" spans="1:8" ht="78.75">
      <c r="A28" s="9" t="s">
        <v>199</v>
      </c>
      <c r="B28" s="15" t="s">
        <v>287</v>
      </c>
      <c r="C28" s="15" t="s">
        <v>140</v>
      </c>
      <c r="D28" s="15" t="s">
        <v>200</v>
      </c>
      <c r="E28" s="15" t="s">
        <v>401</v>
      </c>
      <c r="F28" s="15" t="s">
        <v>255</v>
      </c>
      <c r="G28" s="52">
        <v>50000</v>
      </c>
      <c r="H28" s="52">
        <v>50000</v>
      </c>
    </row>
    <row r="29" spans="1:8" ht="53.25" customHeight="1">
      <c r="A29" s="9" t="s">
        <v>275</v>
      </c>
      <c r="B29" s="15" t="s">
        <v>287</v>
      </c>
      <c r="C29" s="15" t="s">
        <v>140</v>
      </c>
      <c r="D29" s="15" t="s">
        <v>200</v>
      </c>
      <c r="E29" s="15" t="s">
        <v>402</v>
      </c>
      <c r="F29" s="15" t="s">
        <v>255</v>
      </c>
      <c r="G29" s="52">
        <v>3000</v>
      </c>
      <c r="H29" s="52">
        <v>3000</v>
      </c>
    </row>
    <row r="30" spans="1:8" ht="84.75" customHeight="1">
      <c r="A30" s="9" t="s">
        <v>357</v>
      </c>
      <c r="B30" s="15" t="s">
        <v>287</v>
      </c>
      <c r="C30" s="15" t="s">
        <v>140</v>
      </c>
      <c r="D30" s="15" t="s">
        <v>332</v>
      </c>
      <c r="E30" s="15" t="s">
        <v>333</v>
      </c>
      <c r="F30" s="15" t="s">
        <v>255</v>
      </c>
      <c r="G30" s="52">
        <v>300000</v>
      </c>
      <c r="H30" s="54">
        <v>300000</v>
      </c>
    </row>
    <row r="31" spans="1:8" ht="87" customHeight="1">
      <c r="A31" s="9" t="s">
        <v>409</v>
      </c>
      <c r="B31" s="15" t="s">
        <v>287</v>
      </c>
      <c r="C31" s="15" t="s">
        <v>138</v>
      </c>
      <c r="D31" s="15" t="s">
        <v>329</v>
      </c>
      <c r="E31" s="15" t="s">
        <v>412</v>
      </c>
      <c r="F31" s="15" t="s">
        <v>255</v>
      </c>
      <c r="G31" s="52">
        <v>1262425</v>
      </c>
      <c r="H31" s="52">
        <v>1262425</v>
      </c>
    </row>
    <row r="32" spans="1:8" ht="102.75" customHeight="1">
      <c r="A32" s="9" t="s">
        <v>410</v>
      </c>
      <c r="B32" s="15" t="s">
        <v>287</v>
      </c>
      <c r="C32" s="15" t="s">
        <v>138</v>
      </c>
      <c r="D32" s="15" t="s">
        <v>329</v>
      </c>
      <c r="E32" s="15" t="s">
        <v>413</v>
      </c>
      <c r="F32" s="15" t="s">
        <v>255</v>
      </c>
      <c r="G32" s="52">
        <v>195475</v>
      </c>
      <c r="H32" s="52">
        <v>195475</v>
      </c>
    </row>
    <row r="33" spans="1:11" ht="81" customHeight="1">
      <c r="A33" s="9" t="s">
        <v>358</v>
      </c>
      <c r="B33" s="15" t="s">
        <v>287</v>
      </c>
      <c r="C33" s="15" t="s">
        <v>138</v>
      </c>
      <c r="D33" s="15" t="s">
        <v>329</v>
      </c>
      <c r="E33" s="15" t="s">
        <v>330</v>
      </c>
      <c r="F33" s="15" t="s">
        <v>255</v>
      </c>
      <c r="G33" s="52">
        <v>349104</v>
      </c>
      <c r="H33" s="52">
        <v>349104</v>
      </c>
    </row>
    <row r="34" spans="1:11" ht="85.5" customHeight="1">
      <c r="A34" s="9" t="s">
        <v>411</v>
      </c>
      <c r="B34" s="15" t="s">
        <v>287</v>
      </c>
      <c r="C34" s="15" t="s">
        <v>138</v>
      </c>
      <c r="D34" s="15" t="s">
        <v>329</v>
      </c>
      <c r="E34" s="15" t="s">
        <v>331</v>
      </c>
      <c r="F34" s="15" t="s">
        <v>255</v>
      </c>
      <c r="G34" s="52">
        <v>180600</v>
      </c>
      <c r="H34" s="52">
        <v>180600</v>
      </c>
    </row>
    <row r="35" spans="1:11" ht="112.5" customHeight="1">
      <c r="A35" s="121" t="s">
        <v>450</v>
      </c>
      <c r="B35" s="15" t="s">
        <v>287</v>
      </c>
      <c r="C35" s="15" t="s">
        <v>139</v>
      </c>
      <c r="D35" s="15" t="s">
        <v>137</v>
      </c>
      <c r="E35" s="122">
        <v>4390096049</v>
      </c>
      <c r="F35" s="136">
        <v>200</v>
      </c>
      <c r="G35" s="141">
        <v>450000</v>
      </c>
      <c r="H35" s="54">
        <v>450000</v>
      </c>
    </row>
    <row r="36" spans="1:11" ht="114.75" customHeight="1">
      <c r="A36" s="107" t="s">
        <v>451</v>
      </c>
      <c r="B36" s="15" t="s">
        <v>287</v>
      </c>
      <c r="C36" s="15" t="s">
        <v>139</v>
      </c>
      <c r="D36" s="15" t="s">
        <v>137</v>
      </c>
      <c r="E36" s="60">
        <v>4390096051</v>
      </c>
      <c r="F36" s="135">
        <v>200</v>
      </c>
      <c r="G36" s="141">
        <v>0</v>
      </c>
      <c r="H36" s="54">
        <v>0</v>
      </c>
    </row>
    <row r="37" spans="1:11" ht="78.75">
      <c r="A37" s="9" t="s">
        <v>324</v>
      </c>
      <c r="B37" s="15" t="s">
        <v>287</v>
      </c>
      <c r="C37" s="15" t="s">
        <v>139</v>
      </c>
      <c r="D37" s="15" t="s">
        <v>140</v>
      </c>
      <c r="E37" s="15" t="s">
        <v>311</v>
      </c>
      <c r="F37" s="15" t="s">
        <v>255</v>
      </c>
      <c r="G37" s="52">
        <v>700000</v>
      </c>
      <c r="H37" s="54">
        <v>700000</v>
      </c>
    </row>
    <row r="38" spans="1:11" ht="78.75">
      <c r="A38" s="9" t="s">
        <v>207</v>
      </c>
      <c r="B38" s="15" t="s">
        <v>287</v>
      </c>
      <c r="C38" s="15" t="s">
        <v>139</v>
      </c>
      <c r="D38" s="15" t="s">
        <v>140</v>
      </c>
      <c r="E38" s="15" t="s">
        <v>317</v>
      </c>
      <c r="F38" s="15" t="s">
        <v>255</v>
      </c>
      <c r="G38" s="52">
        <v>60000</v>
      </c>
      <c r="H38" s="54">
        <v>60000</v>
      </c>
    </row>
    <row r="39" spans="1:11" ht="69" customHeight="1">
      <c r="A39" s="9" t="s">
        <v>201</v>
      </c>
      <c r="B39" s="15" t="s">
        <v>287</v>
      </c>
      <c r="C39" s="15" t="s">
        <v>139</v>
      </c>
      <c r="D39" s="15" t="s">
        <v>140</v>
      </c>
      <c r="E39" s="15" t="s">
        <v>1</v>
      </c>
      <c r="F39" s="15" t="s">
        <v>255</v>
      </c>
      <c r="G39" s="52">
        <v>0</v>
      </c>
      <c r="H39" s="54">
        <v>0</v>
      </c>
    </row>
    <row r="40" spans="1:11" ht="69" customHeight="1">
      <c r="A40" s="9" t="s">
        <v>325</v>
      </c>
      <c r="B40" s="15" t="s">
        <v>287</v>
      </c>
      <c r="C40" s="15" t="s">
        <v>139</v>
      </c>
      <c r="D40" s="15" t="s">
        <v>140</v>
      </c>
      <c r="E40" s="15" t="s">
        <v>326</v>
      </c>
      <c r="F40" s="15" t="s">
        <v>255</v>
      </c>
      <c r="G40" s="52">
        <v>0</v>
      </c>
      <c r="H40" s="54">
        <v>0</v>
      </c>
    </row>
    <row r="41" spans="1:11" ht="78.75">
      <c r="A41" s="9" t="s">
        <v>7</v>
      </c>
      <c r="B41" s="15" t="s">
        <v>287</v>
      </c>
      <c r="C41" s="15" t="s">
        <v>139</v>
      </c>
      <c r="D41" s="15" t="s">
        <v>140</v>
      </c>
      <c r="E41" s="15" t="s">
        <v>8</v>
      </c>
      <c r="F41" s="15" t="s">
        <v>255</v>
      </c>
      <c r="G41" s="52">
        <v>30000</v>
      </c>
      <c r="H41" s="54">
        <v>30000</v>
      </c>
    </row>
    <row r="42" spans="1:11" ht="47.25">
      <c r="A42" s="9" t="s">
        <v>47</v>
      </c>
      <c r="B42" s="15" t="s">
        <v>287</v>
      </c>
      <c r="C42" s="15" t="s">
        <v>139</v>
      </c>
      <c r="D42" s="15" t="s">
        <v>140</v>
      </c>
      <c r="E42" s="15" t="s">
        <v>309</v>
      </c>
      <c r="F42" s="15" t="s">
        <v>255</v>
      </c>
      <c r="G42" s="54">
        <v>100000</v>
      </c>
      <c r="H42" s="54">
        <v>100000</v>
      </c>
    </row>
    <row r="43" spans="1:11" ht="61.5" customHeight="1">
      <c r="A43" s="9" t="s">
        <v>328</v>
      </c>
      <c r="B43" s="87" t="s">
        <v>287</v>
      </c>
      <c r="C43" s="65" t="s">
        <v>139</v>
      </c>
      <c r="D43" s="65" t="s">
        <v>140</v>
      </c>
      <c r="E43" s="65" t="s">
        <v>362</v>
      </c>
      <c r="F43" s="65" t="s">
        <v>255</v>
      </c>
      <c r="G43" s="54">
        <v>23560</v>
      </c>
      <c r="H43" s="54">
        <v>23550</v>
      </c>
    </row>
    <row r="44" spans="1:11" ht="94.5">
      <c r="A44" s="9" t="s">
        <v>381</v>
      </c>
      <c r="B44" s="87" t="s">
        <v>287</v>
      </c>
      <c r="C44" s="65" t="s">
        <v>139</v>
      </c>
      <c r="D44" s="65" t="s">
        <v>140</v>
      </c>
      <c r="E44" s="14">
        <v>4390096046</v>
      </c>
      <c r="F44" s="65" t="s">
        <v>255</v>
      </c>
      <c r="G44" s="89">
        <v>200000</v>
      </c>
      <c r="H44" s="54">
        <v>200000</v>
      </c>
    </row>
    <row r="45" spans="1:11" ht="110.25">
      <c r="A45" s="9" t="s">
        <v>380</v>
      </c>
      <c r="B45" s="87" t="s">
        <v>287</v>
      </c>
      <c r="C45" s="65" t="s">
        <v>139</v>
      </c>
      <c r="D45" s="65" t="s">
        <v>140</v>
      </c>
      <c r="E45" s="14">
        <v>4390096048</v>
      </c>
      <c r="F45" s="65" t="s">
        <v>255</v>
      </c>
      <c r="G45" s="89">
        <v>620000</v>
      </c>
      <c r="H45" s="54">
        <v>620000</v>
      </c>
    </row>
    <row r="46" spans="1:11" ht="94.5">
      <c r="A46" s="48" t="s">
        <v>307</v>
      </c>
      <c r="B46" s="47" t="s">
        <v>287</v>
      </c>
      <c r="C46" s="15" t="s">
        <v>200</v>
      </c>
      <c r="D46" s="15" t="s">
        <v>136</v>
      </c>
      <c r="E46" s="15" t="s">
        <v>53</v>
      </c>
      <c r="F46" s="15" t="s">
        <v>56</v>
      </c>
      <c r="G46" s="52">
        <v>108000</v>
      </c>
      <c r="H46" s="54">
        <v>108000</v>
      </c>
    </row>
    <row r="47" spans="1:11" ht="47.25">
      <c r="A47" s="9" t="s">
        <v>172</v>
      </c>
      <c r="B47" s="15" t="s">
        <v>287</v>
      </c>
      <c r="C47" s="15"/>
      <c r="D47" s="15"/>
      <c r="E47" s="15"/>
      <c r="F47" s="15"/>
      <c r="G47" s="52">
        <f>SUM(G48:G54)</f>
        <v>3874501.44</v>
      </c>
      <c r="H47" s="52">
        <f>SUM(H48:H54)</f>
        <v>2219181.44</v>
      </c>
    </row>
    <row r="48" spans="1:11" ht="110.25">
      <c r="A48" s="9" t="s">
        <v>173</v>
      </c>
      <c r="B48" s="15" t="s">
        <v>287</v>
      </c>
      <c r="C48" s="15" t="s">
        <v>141</v>
      </c>
      <c r="D48" s="15" t="s">
        <v>136</v>
      </c>
      <c r="E48" s="15" t="s">
        <v>290</v>
      </c>
      <c r="F48" s="15" t="s">
        <v>254</v>
      </c>
      <c r="G48" s="52">
        <v>2506618</v>
      </c>
      <c r="H48" s="52">
        <v>1119744</v>
      </c>
      <c r="K48" s="25"/>
    </row>
    <row r="49" spans="1:8" ht="63">
      <c r="A49" s="9" t="s">
        <v>134</v>
      </c>
      <c r="B49" s="15" t="s">
        <v>287</v>
      </c>
      <c r="C49" s="15" t="s">
        <v>141</v>
      </c>
      <c r="D49" s="15" t="s">
        <v>136</v>
      </c>
      <c r="E49" s="15" t="s">
        <v>290</v>
      </c>
      <c r="F49" s="15" t="s">
        <v>255</v>
      </c>
      <c r="G49" s="52">
        <v>527181.17000000004</v>
      </c>
      <c r="H49" s="52">
        <v>258735.17</v>
      </c>
    </row>
    <row r="50" spans="1:8" ht="47.25">
      <c r="A50" s="9" t="s">
        <v>291</v>
      </c>
      <c r="B50" s="15" t="s">
        <v>287</v>
      </c>
      <c r="C50" s="15" t="s">
        <v>141</v>
      </c>
      <c r="D50" s="15" t="s">
        <v>136</v>
      </c>
      <c r="E50" s="15" t="s">
        <v>290</v>
      </c>
      <c r="F50" s="15" t="s">
        <v>256</v>
      </c>
      <c r="G50" s="52">
        <v>2000</v>
      </c>
      <c r="H50" s="52">
        <v>2000</v>
      </c>
    </row>
    <row r="51" spans="1:8" ht="64.5" customHeight="1">
      <c r="A51" s="9" t="s">
        <v>483</v>
      </c>
      <c r="B51" s="15" t="s">
        <v>287</v>
      </c>
      <c r="C51" s="15" t="s">
        <v>141</v>
      </c>
      <c r="D51" s="15" t="s">
        <v>136</v>
      </c>
      <c r="E51" s="15" t="s">
        <v>484</v>
      </c>
      <c r="F51" s="15" t="s">
        <v>255</v>
      </c>
      <c r="G51" s="52">
        <v>0</v>
      </c>
      <c r="H51" s="52">
        <v>0</v>
      </c>
    </row>
    <row r="52" spans="1:8" ht="110.25">
      <c r="A52" s="9" t="s">
        <v>258</v>
      </c>
      <c r="B52" s="15" t="s">
        <v>287</v>
      </c>
      <c r="C52" s="15" t="s">
        <v>141</v>
      </c>
      <c r="D52" s="15" t="s">
        <v>136</v>
      </c>
      <c r="E52" s="15" t="s">
        <v>300</v>
      </c>
      <c r="F52" s="15" t="s">
        <v>254</v>
      </c>
      <c r="G52" s="54">
        <v>599202.27</v>
      </c>
      <c r="H52" s="54">
        <v>599202.27</v>
      </c>
    </row>
    <row r="53" spans="1:8" ht="78.75">
      <c r="A53" s="9" t="s">
        <v>414</v>
      </c>
      <c r="B53" s="15" t="s">
        <v>287</v>
      </c>
      <c r="C53" s="15" t="s">
        <v>141</v>
      </c>
      <c r="D53" s="15" t="s">
        <v>136</v>
      </c>
      <c r="E53" s="15" t="s">
        <v>300</v>
      </c>
      <c r="F53" s="15" t="s">
        <v>255</v>
      </c>
      <c r="G53" s="54">
        <v>239500</v>
      </c>
      <c r="H53" s="54">
        <v>239500</v>
      </c>
    </row>
    <row r="54" spans="1:8" ht="78.75">
      <c r="A54" s="23" t="s">
        <v>386</v>
      </c>
      <c r="B54" s="15" t="s">
        <v>287</v>
      </c>
      <c r="C54" s="15" t="s">
        <v>141</v>
      </c>
      <c r="D54" s="15" t="s">
        <v>136</v>
      </c>
      <c r="E54" s="15" t="s">
        <v>387</v>
      </c>
      <c r="F54" s="15" t="s">
        <v>255</v>
      </c>
      <c r="G54" s="54">
        <v>0</v>
      </c>
      <c r="H54" s="54">
        <v>0</v>
      </c>
    </row>
    <row r="55" spans="1:8" ht="15.75">
      <c r="A55" s="9" t="s">
        <v>259</v>
      </c>
      <c r="B55" s="15"/>
      <c r="C55" s="15"/>
      <c r="D55" s="15"/>
      <c r="E55" s="15"/>
      <c r="F55" s="15"/>
      <c r="G55" s="52">
        <f>G11+G47</f>
        <v>13626727.439999999</v>
      </c>
      <c r="H55" s="52">
        <f>H11+H47</f>
        <v>11987007.439999999</v>
      </c>
    </row>
    <row r="56" spans="1:8">
      <c r="G56" s="25"/>
    </row>
  </sheetData>
  <mergeCells count="20">
    <mergeCell ref="A9:A10"/>
    <mergeCell ref="D9:D10"/>
    <mergeCell ref="C9:C10"/>
    <mergeCell ref="A8:H8"/>
    <mergeCell ref="G9:H9"/>
    <mergeCell ref="E9:E10"/>
    <mergeCell ref="F9:F10"/>
    <mergeCell ref="B9:B10"/>
    <mergeCell ref="G1:H1"/>
    <mergeCell ref="G2:H2"/>
    <mergeCell ref="F3:H3"/>
    <mergeCell ref="E7:H7"/>
    <mergeCell ref="B2:D2"/>
    <mergeCell ref="A3:D3"/>
    <mergeCell ref="F5:H5"/>
    <mergeCell ref="F6:H6"/>
    <mergeCell ref="B6:D6"/>
    <mergeCell ref="B5:D5"/>
    <mergeCell ref="A4:D4"/>
    <mergeCell ref="F4:H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3"/>
  <sheetViews>
    <sheetView tabSelected="1" topLeftCell="A13" zoomScale="90" zoomScaleNormal="90" workbookViewId="0">
      <selection activeCell="E13" sqref="E13"/>
    </sheetView>
  </sheetViews>
  <sheetFormatPr defaultRowHeight="15"/>
  <cols>
    <col min="1" max="1" width="12" customWidth="1"/>
    <col min="2" max="2" width="46.5703125" customWidth="1"/>
    <col min="3" max="3" width="17.140625" customWidth="1"/>
    <col min="4" max="4" width="17.85546875" customWidth="1"/>
    <col min="5" max="5" width="16.140625" customWidth="1"/>
  </cols>
  <sheetData>
    <row r="1" spans="1:5" hidden="1">
      <c r="C1" s="26"/>
      <c r="D1" s="171" t="s">
        <v>99</v>
      </c>
      <c r="E1" s="171"/>
    </row>
    <row r="2" spans="1:5" hidden="1">
      <c r="C2" s="26"/>
      <c r="D2" s="171" t="s">
        <v>154</v>
      </c>
      <c r="E2" s="171"/>
    </row>
    <row r="3" spans="1:5" hidden="1">
      <c r="C3" s="171" t="s">
        <v>100</v>
      </c>
      <c r="D3" s="171"/>
      <c r="E3" s="171"/>
    </row>
    <row r="4" spans="1:5" hidden="1">
      <c r="C4" s="171" t="s">
        <v>101</v>
      </c>
      <c r="D4" s="171"/>
      <c r="E4" s="171"/>
    </row>
    <row r="5" spans="1:5" hidden="1">
      <c r="C5" s="171" t="s">
        <v>102</v>
      </c>
      <c r="D5" s="171"/>
      <c r="E5" s="171"/>
    </row>
    <row r="6" spans="1:5" hidden="1">
      <c r="C6" s="171" t="s">
        <v>128</v>
      </c>
      <c r="D6" s="171"/>
      <c r="E6" s="171"/>
    </row>
    <row r="7" spans="1:5" ht="84.75" customHeight="1">
      <c r="B7" s="160" t="s">
        <v>531</v>
      </c>
      <c r="C7" s="160"/>
      <c r="D7" s="160"/>
      <c r="E7" s="160"/>
    </row>
    <row r="8" spans="1:5" ht="52.5" customHeight="1">
      <c r="A8" s="162" t="s">
        <v>463</v>
      </c>
      <c r="B8" s="162"/>
      <c r="C8" s="162"/>
      <c r="D8" s="162"/>
      <c r="E8" s="162"/>
    </row>
    <row r="10" spans="1:5" ht="31.5" customHeight="1">
      <c r="A10" s="163" t="s">
        <v>131</v>
      </c>
      <c r="B10" s="163" t="s">
        <v>44</v>
      </c>
      <c r="C10" s="165" t="s">
        <v>284</v>
      </c>
      <c r="D10" s="166"/>
      <c r="E10" s="167"/>
    </row>
    <row r="11" spans="1:5" ht="15.75">
      <c r="A11" s="164"/>
      <c r="B11" s="164"/>
      <c r="C11" s="14" t="s">
        <v>403</v>
      </c>
      <c r="D11" s="15" t="s">
        <v>415</v>
      </c>
      <c r="E11" s="15" t="s">
        <v>426</v>
      </c>
    </row>
    <row r="12" spans="1:5" ht="15.75">
      <c r="A12" s="31" t="s">
        <v>133</v>
      </c>
      <c r="B12" s="9" t="s">
        <v>132</v>
      </c>
      <c r="C12" s="24">
        <f>SUM(C13:C18)</f>
        <v>5878304.4400000004</v>
      </c>
      <c r="D12" s="24">
        <f>SUM(D13:D18)</f>
        <v>4670562</v>
      </c>
      <c r="E12" s="24">
        <f>SUM(E13:E18)</f>
        <v>4670562</v>
      </c>
    </row>
    <row r="13" spans="1:5" ht="49.5" customHeight="1">
      <c r="A13" s="31" t="s">
        <v>78</v>
      </c>
      <c r="B13" s="9" t="s">
        <v>79</v>
      </c>
      <c r="C13" s="91">
        <f>'Приложение 6'!G11</f>
        <v>1069818.76</v>
      </c>
      <c r="D13" s="91">
        <f>'Приложение 7'!G12</f>
        <v>1054015.8700000001</v>
      </c>
      <c r="E13" s="91">
        <f>'Приложение 7'!H12</f>
        <v>1054015.8700000001</v>
      </c>
    </row>
    <row r="14" spans="1:5" ht="78.75">
      <c r="A14" s="31" t="s">
        <v>80</v>
      </c>
      <c r="B14" s="9" t="s">
        <v>81</v>
      </c>
      <c r="C14" s="24">
        <f>SUM('Приложение 6'!G12:G14)</f>
        <v>3680931.24</v>
      </c>
      <c r="D14" s="24">
        <f>SUM('Приложение 7'!G13:G15)</f>
        <v>3182762.9499999997</v>
      </c>
      <c r="E14" s="24">
        <f>SUM('Приложение 7'!H13:H15)</f>
        <v>3214446.13</v>
      </c>
    </row>
    <row r="15" spans="1:5" ht="63">
      <c r="A15" s="31" t="s">
        <v>420</v>
      </c>
      <c r="B15" s="9" t="s">
        <v>421</v>
      </c>
      <c r="C15" s="24">
        <f>('Приложение 6'!G15)</f>
        <v>0</v>
      </c>
      <c r="D15" s="24">
        <v>31683.18</v>
      </c>
      <c r="E15" s="24">
        <v>0</v>
      </c>
    </row>
    <row r="16" spans="1:5" ht="47.25">
      <c r="A16" s="31" t="s">
        <v>462</v>
      </c>
      <c r="B16" s="12" t="s">
        <v>464</v>
      </c>
      <c r="C16" s="24">
        <f>('Приложение 6'!G16)</f>
        <v>670437</v>
      </c>
      <c r="D16" s="24" t="s">
        <v>467</v>
      </c>
      <c r="E16" s="24" t="s">
        <v>467</v>
      </c>
    </row>
    <row r="17" spans="1:5" ht="15.75">
      <c r="A17" s="31" t="s">
        <v>389</v>
      </c>
      <c r="B17" s="9" t="s">
        <v>390</v>
      </c>
      <c r="C17" s="24">
        <f>('Приложение 6'!G17)</f>
        <v>40000</v>
      </c>
      <c r="D17" s="24">
        <v>40000</v>
      </c>
      <c r="E17" s="24">
        <v>40000</v>
      </c>
    </row>
    <row r="18" spans="1:5" ht="15.75">
      <c r="A18" s="31" t="s">
        <v>82</v>
      </c>
      <c r="B18" s="9" t="s">
        <v>83</v>
      </c>
      <c r="C18" s="24">
        <f>SUM('Приложение 6'!G18:G25)</f>
        <v>417117.44</v>
      </c>
      <c r="D18" s="24">
        <f>SUM('Приложение 7'!G18:G25)</f>
        <v>362100</v>
      </c>
      <c r="E18" s="24">
        <f>SUM('Приложение 7'!H18:H25)</f>
        <v>362100</v>
      </c>
    </row>
    <row r="19" spans="1:5" ht="15.75">
      <c r="A19" s="31" t="s">
        <v>84</v>
      </c>
      <c r="B19" s="9" t="s">
        <v>85</v>
      </c>
      <c r="C19" s="24">
        <f>C20</f>
        <v>412220</v>
      </c>
      <c r="D19" s="24">
        <f t="shared" ref="D19:E19" si="0">D20</f>
        <v>449500</v>
      </c>
      <c r="E19" s="24">
        <f t="shared" si="0"/>
        <v>465110</v>
      </c>
    </row>
    <row r="20" spans="1:5" ht="31.5">
      <c r="A20" s="31" t="s">
        <v>86</v>
      </c>
      <c r="B20" s="9" t="s">
        <v>87</v>
      </c>
      <c r="C20" s="24">
        <f>SUM('Приложение 6'!G26:G27)</f>
        <v>412220</v>
      </c>
      <c r="D20" s="24">
        <f>SUM('Приложение 7'!G26:G27)</f>
        <v>449500</v>
      </c>
      <c r="E20" s="24">
        <f>SUM('Приложение 7'!H26:H27)</f>
        <v>465110</v>
      </c>
    </row>
    <row r="21" spans="1:5" ht="47.25">
      <c r="A21" s="31" t="s">
        <v>88</v>
      </c>
      <c r="B21" s="9" t="s">
        <v>89</v>
      </c>
      <c r="C21" s="24">
        <f>C22+C23</f>
        <v>693400</v>
      </c>
      <c r="D21" s="24">
        <f t="shared" ref="D21:E21" si="1">D22+D23</f>
        <v>353000</v>
      </c>
      <c r="E21" s="24">
        <f t="shared" si="1"/>
        <v>353000</v>
      </c>
    </row>
    <row r="22" spans="1:5" ht="63">
      <c r="A22" s="31" t="s">
        <v>90</v>
      </c>
      <c r="B22" s="9" t="s">
        <v>391</v>
      </c>
      <c r="C22" s="24">
        <f>SUM('Приложение 6'!G28:G30)</f>
        <v>393400</v>
      </c>
      <c r="D22" s="24">
        <f>SUM('Приложение 7'!G28:G29)</f>
        <v>53000</v>
      </c>
      <c r="E22" s="24">
        <f>SUM('Приложение 7'!H28:H29)</f>
        <v>53000</v>
      </c>
    </row>
    <row r="23" spans="1:5" ht="48.75" customHeight="1">
      <c r="A23" s="31" t="s">
        <v>113</v>
      </c>
      <c r="B23" s="9" t="s">
        <v>288</v>
      </c>
      <c r="C23" s="24">
        <v>300000</v>
      </c>
      <c r="D23" s="24">
        <v>300000</v>
      </c>
      <c r="E23" s="24">
        <v>300000</v>
      </c>
    </row>
    <row r="24" spans="1:5" ht="20.25" customHeight="1">
      <c r="A24" s="31" t="s">
        <v>335</v>
      </c>
      <c r="B24" s="68" t="s">
        <v>337</v>
      </c>
      <c r="C24" s="24">
        <f>C25</f>
        <v>6599964</v>
      </c>
      <c r="D24" s="24">
        <f>D25</f>
        <v>1987604</v>
      </c>
      <c r="E24" s="24">
        <f>E25</f>
        <v>1987604</v>
      </c>
    </row>
    <row r="25" spans="1:5" ht="21" customHeight="1">
      <c r="A25" s="31" t="s">
        <v>336</v>
      </c>
      <c r="B25" s="69" t="s">
        <v>338</v>
      </c>
      <c r="C25" s="24">
        <f>SUM('Приложение 6'!G32:G36)</f>
        <v>6599964</v>
      </c>
      <c r="D25" s="24">
        <f>SUM('Приложение 7'!G31:G34)</f>
        <v>1987604</v>
      </c>
      <c r="E25" s="24">
        <f>SUM('Приложение 7'!H31:H34)</f>
        <v>1987604</v>
      </c>
    </row>
    <row r="26" spans="1:5" ht="31.5">
      <c r="A26" s="31" t="s">
        <v>91</v>
      </c>
      <c r="B26" s="9" t="s">
        <v>360</v>
      </c>
      <c r="C26" s="142">
        <f>C27+C28</f>
        <v>17931885.530000001</v>
      </c>
      <c r="D26" s="24">
        <f t="shared" ref="D26:E26" si="2">D27+D28</f>
        <v>2183560</v>
      </c>
      <c r="E26" s="24">
        <f t="shared" si="2"/>
        <v>2183550</v>
      </c>
    </row>
    <row r="27" spans="1:5" ht="15.75">
      <c r="A27" s="31" t="s">
        <v>465</v>
      </c>
      <c r="B27" s="9" t="s">
        <v>466</v>
      </c>
      <c r="C27" s="142">
        <f>SUM('Приложение 6'!G37:G38)</f>
        <v>13003685.98</v>
      </c>
      <c r="D27" s="24">
        <f>SUM('Приложение 7'!G35:G36)</f>
        <v>450000</v>
      </c>
      <c r="E27" s="24">
        <f>SUM('Приложение 7'!H35:H36)</f>
        <v>450000</v>
      </c>
    </row>
    <row r="28" spans="1:5" ht="15.75">
      <c r="A28" s="31" t="s">
        <v>92</v>
      </c>
      <c r="B28" s="9" t="s">
        <v>93</v>
      </c>
      <c r="C28" s="24">
        <f>SUM('Приложение 6'!G39:G50)</f>
        <v>4928199.55</v>
      </c>
      <c r="D28" s="24">
        <f>SUM('Приложение 7'!G37:G45)</f>
        <v>1733560</v>
      </c>
      <c r="E28" s="24">
        <f>SUM('Приложение 7'!H37:H45)</f>
        <v>1733550</v>
      </c>
    </row>
    <row r="29" spans="1:5" ht="15.75">
      <c r="A29" s="31" t="s">
        <v>96</v>
      </c>
      <c r="B29" s="9" t="s">
        <v>95</v>
      </c>
      <c r="C29" s="24">
        <f>C30</f>
        <v>12016443.24</v>
      </c>
      <c r="D29" s="24">
        <f t="shared" ref="D29:E29" si="3">D30</f>
        <v>3874501.44</v>
      </c>
      <c r="E29" s="24">
        <f t="shared" si="3"/>
        <v>2219181.44</v>
      </c>
    </row>
    <row r="30" spans="1:5" ht="15.75">
      <c r="A30" s="31" t="s">
        <v>94</v>
      </c>
      <c r="B30" s="32" t="s">
        <v>97</v>
      </c>
      <c r="C30" s="24">
        <f>SUM('Приложение 6'!G52)</f>
        <v>12016443.24</v>
      </c>
      <c r="D30" s="24">
        <f>SUM('Приложение 7'!G47)</f>
        <v>3874501.44</v>
      </c>
      <c r="E30" s="24">
        <f>'Приложение 7'!H47</f>
        <v>2219181.44</v>
      </c>
    </row>
    <row r="31" spans="1:5" ht="15.75">
      <c r="A31" s="31" t="s">
        <v>108</v>
      </c>
      <c r="B31" s="32" t="s">
        <v>109</v>
      </c>
      <c r="C31" s="24">
        <f>C32</f>
        <v>180016.14</v>
      </c>
      <c r="D31" s="24">
        <f t="shared" ref="D31:E31" si="4">D32</f>
        <v>108000</v>
      </c>
      <c r="E31" s="24">
        <f t="shared" si="4"/>
        <v>108000</v>
      </c>
    </row>
    <row r="32" spans="1:5" ht="15.75">
      <c r="A32" s="31" t="s">
        <v>110</v>
      </c>
      <c r="B32" s="32" t="s">
        <v>111</v>
      </c>
      <c r="C32" s="24">
        <f>'Приложение 6'!G51</f>
        <v>180016.14</v>
      </c>
      <c r="D32" s="24">
        <v>108000</v>
      </c>
      <c r="E32" s="24">
        <v>108000</v>
      </c>
    </row>
    <row r="33" spans="1:5" ht="15.75">
      <c r="A33" s="31"/>
      <c r="B33" s="32" t="s">
        <v>34</v>
      </c>
      <c r="C33" s="67">
        <f>C12+C19+C21+C24+C26+C29+C31</f>
        <v>43712233.350000001</v>
      </c>
      <c r="D33" s="67">
        <f>D12+D19+D21+D24+D26+D29+D31</f>
        <v>13626727.439999999</v>
      </c>
      <c r="E33" s="67">
        <f>E12+E19+E21+E24+E26+E29+E31</f>
        <v>11987007.439999999</v>
      </c>
    </row>
  </sheetData>
  <mergeCells count="11">
    <mergeCell ref="D1:E1"/>
    <mergeCell ref="D2:E2"/>
    <mergeCell ref="C3:E3"/>
    <mergeCell ref="C4:E4"/>
    <mergeCell ref="A10:A11"/>
    <mergeCell ref="A8:E8"/>
    <mergeCell ref="B7:E7"/>
    <mergeCell ref="C5:E5"/>
    <mergeCell ref="C6:E6"/>
    <mergeCell ref="C10:E10"/>
    <mergeCell ref="B10:B11"/>
  </mergeCells>
  <phoneticPr fontId="0" type="noConversion"/>
  <printOptions horizontalCentered="1"/>
  <pageMargins left="0.70866141732283472" right="0.70866141732283472" top="0.47244094488188981" bottom="0.39370078740157483" header="0.31496062992125984" footer="0.31496062992125984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1"/>
  <sheetViews>
    <sheetView topLeftCell="A7" workbookViewId="0">
      <selection activeCell="A7" sqref="A7:D7"/>
    </sheetView>
  </sheetViews>
  <sheetFormatPr defaultRowHeight="15"/>
  <cols>
    <col min="1" max="1" width="67.7109375" customWidth="1"/>
    <col min="2" max="2" width="15.140625" customWidth="1"/>
    <col min="3" max="3" width="11.7109375" customWidth="1"/>
    <col min="4" max="4" width="11.28515625" customWidth="1"/>
  </cols>
  <sheetData>
    <row r="1" spans="1:4" ht="15.75" hidden="1">
      <c r="B1" s="4"/>
      <c r="D1" s="4" t="s">
        <v>142</v>
      </c>
    </row>
    <row r="2" spans="1:4" ht="15.75" hidden="1">
      <c r="B2" s="2"/>
      <c r="D2" s="2" t="s">
        <v>42</v>
      </c>
    </row>
    <row r="3" spans="1:4" ht="15.75" hidden="1">
      <c r="A3" s="161" t="s">
        <v>226</v>
      </c>
      <c r="B3" s="161"/>
      <c r="C3" s="161"/>
      <c r="D3" s="161"/>
    </row>
    <row r="4" spans="1:4" ht="15.75" hidden="1">
      <c r="B4" s="2"/>
      <c r="D4" s="2" t="s">
        <v>37</v>
      </c>
    </row>
    <row r="5" spans="1:4" ht="15.75" hidden="1">
      <c r="B5" s="2"/>
      <c r="D5" s="2" t="s">
        <v>38</v>
      </c>
    </row>
    <row r="6" spans="1:4" ht="15.75" hidden="1">
      <c r="B6" s="161" t="s">
        <v>129</v>
      </c>
      <c r="C6" s="161"/>
      <c r="D6" s="161"/>
    </row>
    <row r="7" spans="1:4" ht="86.25" customHeight="1">
      <c r="A7" s="160" t="s">
        <v>532</v>
      </c>
      <c r="B7" s="160"/>
      <c r="C7" s="160"/>
      <c r="D7" s="160"/>
    </row>
    <row r="8" spans="1:4" ht="47.25" customHeight="1">
      <c r="A8" s="174" t="s">
        <v>468</v>
      </c>
      <c r="B8" s="174"/>
      <c r="C8" s="174"/>
      <c r="D8" s="174"/>
    </row>
    <row r="10" spans="1:4" ht="15.75">
      <c r="A10" s="163" t="s">
        <v>143</v>
      </c>
      <c r="B10" s="165" t="s">
        <v>225</v>
      </c>
      <c r="C10" s="166"/>
      <c r="D10" s="167"/>
    </row>
    <row r="11" spans="1:4" ht="15.75">
      <c r="A11" s="164"/>
      <c r="B11" s="139" t="s">
        <v>403</v>
      </c>
      <c r="C11" s="139" t="s">
        <v>415</v>
      </c>
      <c r="D11" s="139" t="s">
        <v>426</v>
      </c>
    </row>
    <row r="12" spans="1:4" ht="31.5">
      <c r="A12" s="12" t="s">
        <v>144</v>
      </c>
      <c r="B12" s="11">
        <v>0</v>
      </c>
      <c r="C12" s="11">
        <v>0</v>
      </c>
      <c r="D12" s="11">
        <v>0</v>
      </c>
    </row>
    <row r="13" spans="1:4" ht="15.75">
      <c r="A13" s="13" t="s">
        <v>145</v>
      </c>
      <c r="B13" s="11">
        <v>0</v>
      </c>
      <c r="C13" s="11">
        <v>0</v>
      </c>
      <c r="D13" s="11">
        <v>0</v>
      </c>
    </row>
    <row r="14" spans="1:4" ht="15.75">
      <c r="A14" s="13" t="s">
        <v>146</v>
      </c>
      <c r="B14" s="11">
        <v>0</v>
      </c>
      <c r="C14" s="11">
        <v>0</v>
      </c>
      <c r="D14" s="11">
        <v>0</v>
      </c>
    </row>
    <row r="15" spans="1:4" ht="31.5">
      <c r="A15" s="12" t="s">
        <v>150</v>
      </c>
      <c r="B15" s="11">
        <v>0</v>
      </c>
      <c r="C15" s="11">
        <v>0</v>
      </c>
      <c r="D15" s="11">
        <v>0</v>
      </c>
    </row>
    <row r="16" spans="1:4" ht="15.75">
      <c r="A16" s="13" t="s">
        <v>146</v>
      </c>
      <c r="B16" s="11">
        <v>0</v>
      </c>
      <c r="C16" s="11">
        <v>0</v>
      </c>
      <c r="D16" s="11">
        <v>0</v>
      </c>
    </row>
    <row r="17" spans="1:4" ht="15.75">
      <c r="A17" s="12" t="s">
        <v>151</v>
      </c>
      <c r="B17" s="11">
        <v>0</v>
      </c>
      <c r="C17" s="11">
        <v>0</v>
      </c>
      <c r="D17" s="11">
        <v>0</v>
      </c>
    </row>
    <row r="18" spans="1:4" ht="15.75">
      <c r="A18" s="13" t="s">
        <v>145</v>
      </c>
      <c r="B18" s="11">
        <v>0</v>
      </c>
      <c r="C18" s="11">
        <v>0</v>
      </c>
      <c r="D18" s="11">
        <v>0</v>
      </c>
    </row>
    <row r="19" spans="1:4" ht="15.75">
      <c r="A19" s="13" t="s">
        <v>146</v>
      </c>
      <c r="B19" s="11">
        <v>0</v>
      </c>
      <c r="C19" s="11">
        <v>0</v>
      </c>
      <c r="D19" s="11">
        <v>0</v>
      </c>
    </row>
    <row r="20" spans="1:4" ht="31.5">
      <c r="A20" s="12" t="s">
        <v>152</v>
      </c>
      <c r="B20" s="11">
        <v>0</v>
      </c>
      <c r="C20" s="11">
        <v>0</v>
      </c>
      <c r="D20" s="11">
        <v>0</v>
      </c>
    </row>
    <row r="21" spans="1:4" ht="15.75">
      <c r="A21" s="13" t="s">
        <v>157</v>
      </c>
      <c r="B21" s="11">
        <v>0</v>
      </c>
      <c r="C21" s="11">
        <v>0</v>
      </c>
      <c r="D21" s="11">
        <v>0</v>
      </c>
    </row>
  </sheetData>
  <mergeCells count="6">
    <mergeCell ref="A8:D8"/>
    <mergeCell ref="A10:A11"/>
    <mergeCell ref="B10:D10"/>
    <mergeCell ref="A3:D3"/>
    <mergeCell ref="B6:D6"/>
    <mergeCell ref="A7:D7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Приложение 10</vt:lpstr>
      <vt:lpstr>Приложение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2025-01-27T12:09:11Z</cp:lastPrinted>
  <dcterms:created xsi:type="dcterms:W3CDTF">2016-06-27T10:52:24Z</dcterms:created>
  <dcterms:modified xsi:type="dcterms:W3CDTF">2025-07-15T07:30:04Z</dcterms:modified>
</cp:coreProperties>
</file>