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state="hidden" r:id="rId2"/>
  </sheets>
  <calcPr calcId="124519"/>
</workbook>
</file>

<file path=xl/calcChain.xml><?xml version="1.0" encoding="utf-8"?>
<calcChain xmlns="http://schemas.openxmlformats.org/spreadsheetml/2006/main">
  <c r="M9" i="1"/>
  <c r="M10"/>
  <c r="M11"/>
  <c r="M14"/>
  <c r="M15"/>
  <c r="M16"/>
  <c r="M17"/>
  <c r="M18"/>
  <c r="M19"/>
  <c r="M20"/>
  <c r="M21"/>
  <c r="M22"/>
  <c r="M23"/>
  <c r="M24"/>
  <c r="M25"/>
  <c r="M26"/>
  <c r="M27"/>
  <c r="M28"/>
  <c r="M29"/>
  <c r="M8"/>
  <c r="L9"/>
  <c r="L10"/>
  <c r="L12"/>
  <c r="L14"/>
  <c r="L15"/>
  <c r="L16"/>
  <c r="L17"/>
  <c r="L18"/>
  <c r="L19"/>
  <c r="L20"/>
  <c r="L21"/>
  <c r="L22"/>
  <c r="L24"/>
  <c r="L25"/>
  <c r="L26"/>
  <c r="L27"/>
  <c r="L28"/>
  <c r="L29"/>
  <c r="L8"/>
  <c r="J9"/>
  <c r="J10"/>
  <c r="J11"/>
  <c r="J14"/>
  <c r="J15"/>
  <c r="J16"/>
  <c r="J17"/>
  <c r="J18"/>
  <c r="J19"/>
  <c r="J20"/>
  <c r="J21"/>
  <c r="J22"/>
  <c r="J23"/>
  <c r="J24"/>
  <c r="J25"/>
  <c r="J26"/>
  <c r="J27"/>
  <c r="J28"/>
  <c r="J29"/>
  <c r="J8"/>
  <c r="I9"/>
  <c r="I10"/>
  <c r="I12"/>
  <c r="I14"/>
  <c r="I15"/>
  <c r="I16"/>
  <c r="I17"/>
  <c r="I18"/>
  <c r="I19"/>
  <c r="I20"/>
  <c r="I21"/>
  <c r="I22"/>
  <c r="I24"/>
  <c r="I25"/>
  <c r="I26"/>
  <c r="I27"/>
  <c r="I28"/>
  <c r="I29"/>
  <c r="I8"/>
  <c r="G9"/>
  <c r="G10"/>
  <c r="G11"/>
  <c r="G14"/>
  <c r="G15"/>
  <c r="G16"/>
  <c r="G17"/>
  <c r="G18"/>
  <c r="G19"/>
  <c r="G20"/>
  <c r="G21"/>
  <c r="G22"/>
  <c r="G23"/>
  <c r="G24"/>
  <c r="G25"/>
  <c r="G26"/>
  <c r="G27"/>
  <c r="G28"/>
  <c r="G29"/>
  <c r="G8"/>
  <c r="F9"/>
  <c r="F10"/>
  <c r="F12"/>
  <c r="F14"/>
  <c r="F15"/>
  <c r="F16"/>
  <c r="F17"/>
  <c r="F18"/>
  <c r="F19"/>
  <c r="F20"/>
  <c r="F21"/>
  <c r="F22"/>
  <c r="F24"/>
  <c r="F25"/>
  <c r="F26"/>
  <c r="F27"/>
  <c r="F28"/>
  <c r="F29"/>
  <c r="F8"/>
  <c r="C8" l="1"/>
  <c r="K27" l="1"/>
  <c r="K25"/>
  <c r="K22"/>
  <c r="K20"/>
  <c r="K17"/>
  <c r="K15"/>
  <c r="K8"/>
  <c r="H27"/>
  <c r="H25"/>
  <c r="H22"/>
  <c r="H20"/>
  <c r="H17"/>
  <c r="H15"/>
  <c r="H8"/>
  <c r="H29" l="1"/>
  <c r="K29"/>
  <c r="D27"/>
  <c r="E27"/>
  <c r="D25"/>
  <c r="E25"/>
  <c r="D22"/>
  <c r="E22"/>
  <c r="D20"/>
  <c r="E20"/>
  <c r="D17"/>
  <c r="E17"/>
  <c r="D15"/>
  <c r="E15"/>
  <c r="D8"/>
  <c r="E8"/>
  <c r="C27"/>
  <c r="C25"/>
  <c r="C22"/>
  <c r="C20"/>
  <c r="C17"/>
  <c r="C15"/>
  <c r="C29" l="1"/>
  <c r="E29"/>
  <c r="D29"/>
</calcChain>
</file>

<file path=xl/sharedStrings.xml><?xml version="1.0" encoding="utf-8"?>
<sst xmlns="http://schemas.openxmlformats.org/spreadsheetml/2006/main" count="72" uniqueCount="58">
  <si>
    <t>Наименование показателя</t>
  </si>
  <si>
    <t>Разд.</t>
  </si>
  <si>
    <t>ОБЩЕГОСУДАРСТВЕННЫЕ ВОПРОСЫ</t>
  </si>
  <si>
    <t>0100</t>
  </si>
  <si>
    <t xml:space="preserve"> 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</si>
  <si>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</si>
  <si>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</si>
  <si>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</si>
  <si>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</si>
  <si>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</si>
  <si>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Другие общегосударственные вопросы</t>
  </si>
  <si>
    <t>0113</t>
  </si>
  <si>
    <t>НАЦИОНАЛЬНАЯ БЕЗОПАСНОСТЬ И ПРАВООХРАНИТЕЛЬНАЯ ДЕЯТЕЛЬНОСТЬ</t>
  </si>
  <si>
    <t>0300</t>
  </si>
  <si>
    <t>НАЦИОНАЛЬНАЯ ЭКОНОМИКА</t>
  </si>
  <si>
    <t>0400</t>
  </si>
  <si>
    <t>Дорожное хозяйство (дорожные фонды)</t>
  </si>
  <si>
    <t>0409</t>
  </si>
  <si>
    <t>ЖИЛИЩНО-КОММУНАЛЬНОЕ ХОЗЯЙСТВО</t>
  </si>
  <si>
    <t>0500</t>
  </si>
  <si>
    <t>КУЛЬТУРА, КИНЕМАТОГРАФИЯ</t>
  </si>
  <si>
    <t>0800</t>
  </si>
  <si>
    <t>Культура</t>
  </si>
  <si>
    <t>0801</t>
  </si>
  <si>
    <t>СОЦИАЛЬНАЯ ПОЛИТИКА</t>
  </si>
  <si>
    <t>1000</t>
  </si>
  <si>
    <t xml:space="preserve"> Пенсионное обеспечение</t>
  </si>
  <si>
    <t>1001</t>
  </si>
  <si>
    <t>0314</t>
  </si>
  <si>
    <t>0501</t>
  </si>
  <si>
    <t>0503</t>
  </si>
  <si>
    <t>Жилищное хозяйство</t>
  </si>
  <si>
    <t>Благоустройство</t>
  </si>
  <si>
    <t>Проект 
на 2020 год</t>
  </si>
  <si>
    <t>0310</t>
  </si>
  <si>
    <t>0200</t>
  </si>
  <si>
    <t>0203</t>
  </si>
  <si>
    <t>НАЦИОНАЛЬНАЯ ОБОРОНА</t>
  </si>
  <si>
    <t>Мобилизационная и вневойсковая подготовка</t>
  </si>
  <si>
    <t>Обеспечение пожарной безопасности</t>
  </si>
  <si>
    <t>0105</t>
  </si>
  <si>
    <t>в рублях</t>
  </si>
  <si>
    <t>Судебная система</t>
  </si>
  <si>
    <t>Проект 
на 2021 год</t>
  </si>
  <si>
    <t>Расходы  бюджета Новогоркинского сельского поселения  Лежневского муниципального района по разделам и подразделам классификации расходов бюджетов на 2020 год и на плановый период 2021 и 2022 годов в сравнении с исполнением за 2018 год и ожидаемым исполнением за 2019 год</t>
  </si>
  <si>
    <t>Исполнено 
за 2018 год</t>
  </si>
  <si>
    <t>Ожидаемое исполнение 
за 2019 год</t>
  </si>
  <si>
    <t>2020 год 
к исполнению 
за 2018 год</t>
  </si>
  <si>
    <t>2020 год 
к ожидаемому исполнению 
за 2019 год</t>
  </si>
  <si>
    <t>2021 год 
к исполнению 
за 2018 год</t>
  </si>
  <si>
    <t>2021 год 
к ожидаемому исполнению 
за 2019 год</t>
  </si>
  <si>
    <t>Проект 
на 2022 год</t>
  </si>
  <si>
    <t>2022 год 
к исполнению 
за 2018 год</t>
  </si>
  <si>
    <t xml:space="preserve">2022 год 
к ожидаемому исполнению 
за 2019 год </t>
  </si>
  <si>
    <t>Другие вопросы в области национальной безопасности и правоохранительной деятельности</t>
  </si>
  <si>
    <t>0107</t>
  </si>
  <si>
    <t>Обеспечение проведения выборов и референдумов</t>
  </si>
  <si>
    <t>-</t>
  </si>
</sst>
</file>

<file path=xl/styles.xml><?xml version="1.0" encoding="utf-8"?>
<styleSheet xmlns="http://schemas.openxmlformats.org/spreadsheetml/2006/main">
  <numFmts count="1">
    <numFmt numFmtId="43" formatCode="_-* #,##0.00_р_._-;\-* #,##0.00_р_._-;_-* &quot;-&quot;??_р_._-;_-@_-"/>
  </numFmts>
  <fonts count="24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0"/>
      <name val="Arial Cyr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44">
    <xf numFmtId="0" fontId="0" fillId="0" borderId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21" borderId="0" applyNumberFormat="0" applyBorder="0" applyAlignment="0" applyProtection="0"/>
    <xf numFmtId="0" fontId="8" fillId="22" borderId="0" applyNumberFormat="0" applyBorder="0" applyAlignment="0" applyProtection="0"/>
    <xf numFmtId="0" fontId="8" fillId="23" borderId="0" applyNumberFormat="0" applyBorder="0" applyAlignment="0" applyProtection="0"/>
    <xf numFmtId="0" fontId="8" fillId="24" borderId="0" applyNumberFormat="0" applyBorder="0" applyAlignment="0" applyProtection="0"/>
    <xf numFmtId="0" fontId="8" fillId="25" borderId="0" applyNumberFormat="0" applyBorder="0" applyAlignment="0" applyProtection="0"/>
    <xf numFmtId="0" fontId="8" fillId="26" borderId="0" applyNumberFormat="0" applyBorder="0" applyAlignment="0" applyProtection="0"/>
    <xf numFmtId="0" fontId="9" fillId="27" borderId="2" applyNumberFormat="0" applyAlignment="0" applyProtection="0"/>
    <xf numFmtId="0" fontId="10" fillId="28" borderId="3" applyNumberFormat="0" applyAlignment="0" applyProtection="0"/>
    <xf numFmtId="0" fontId="11" fillId="28" borderId="2" applyNumberFormat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7" applyNumberFormat="0" applyFill="0" applyAlignment="0" applyProtection="0"/>
    <xf numFmtId="0" fontId="16" fillId="29" borderId="8" applyNumberFormat="0" applyAlignment="0" applyProtection="0"/>
    <xf numFmtId="0" fontId="17" fillId="0" borderId="0" applyNumberFormat="0" applyFill="0" applyBorder="0" applyAlignment="0" applyProtection="0"/>
    <xf numFmtId="0" fontId="18" fillId="30" borderId="0" applyNumberFormat="0" applyBorder="0" applyAlignment="0" applyProtection="0"/>
    <xf numFmtId="0" fontId="3" fillId="2" borderId="0"/>
    <xf numFmtId="0" fontId="19" fillId="31" borderId="0" applyNumberFormat="0" applyBorder="0" applyAlignment="0" applyProtection="0"/>
    <xf numFmtId="0" fontId="20" fillId="0" borderId="0" applyNumberFormat="0" applyFill="0" applyBorder="0" applyAlignment="0" applyProtection="0"/>
    <xf numFmtId="0" fontId="1" fillId="32" borderId="9" applyNumberFormat="0" applyFont="0" applyAlignment="0" applyProtection="0"/>
    <xf numFmtId="0" fontId="21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33" borderId="0" applyNumberFormat="0" applyBorder="0" applyAlignment="0" applyProtection="0"/>
    <xf numFmtId="9" fontId="7" fillId="0" borderId="0" applyFont="0" applyFill="0" applyBorder="0" applyAlignment="0" applyProtection="0"/>
  </cellStyleXfs>
  <cellXfs count="18">
    <xf numFmtId="0" fontId="0" fillId="0" borderId="0" xfId="0"/>
    <xf numFmtId="0" fontId="2" fillId="0" borderId="0" xfId="0" applyFont="1"/>
    <xf numFmtId="0" fontId="5" fillId="2" borderId="1" xfId="36" applyFont="1" applyFill="1" applyBorder="1" applyAlignment="1">
      <alignment vertical="top" wrapText="1"/>
    </xf>
    <xf numFmtId="49" fontId="5" fillId="2" borderId="1" xfId="36" applyNumberFormat="1" applyFont="1" applyFill="1" applyBorder="1" applyAlignment="1">
      <alignment horizontal="center" vertical="top" shrinkToFit="1"/>
    </xf>
    <xf numFmtId="0" fontId="4" fillId="2" borderId="1" xfId="36" applyFont="1" applyFill="1" applyBorder="1" applyAlignment="1">
      <alignment vertical="top" wrapText="1"/>
    </xf>
    <xf numFmtId="49" fontId="4" fillId="2" borderId="1" xfId="36" applyNumberFormat="1" applyFont="1" applyFill="1" applyBorder="1" applyAlignment="1">
      <alignment horizontal="center" vertical="top" shrinkToFit="1"/>
    </xf>
    <xf numFmtId="2" fontId="5" fillId="0" borderId="1" xfId="36" applyNumberFormat="1" applyFont="1" applyFill="1" applyBorder="1" applyAlignment="1">
      <alignment horizontal="right" vertical="center" shrinkToFit="1"/>
    </xf>
    <xf numFmtId="2" fontId="4" fillId="0" borderId="1" xfId="36" applyNumberFormat="1" applyFont="1" applyFill="1" applyBorder="1" applyAlignment="1">
      <alignment horizontal="right" vertical="center" shrinkToFit="1"/>
    </xf>
    <xf numFmtId="2" fontId="6" fillId="0" borderId="1" xfId="0" applyNumberFormat="1" applyFont="1" applyBorder="1" applyAlignment="1">
      <alignment vertical="center"/>
    </xf>
    <xf numFmtId="0" fontId="0" fillId="0" borderId="0" xfId="0" applyFont="1"/>
    <xf numFmtId="2" fontId="5" fillId="0" borderId="1" xfId="0" applyNumberFormat="1" applyFont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/>
    </xf>
    <xf numFmtId="0" fontId="0" fillId="0" borderId="0" xfId="0" applyAlignment="1">
      <alignment wrapText="1"/>
    </xf>
    <xf numFmtId="0" fontId="6" fillId="0" borderId="1" xfId="0" applyFont="1" applyBorder="1" applyAlignment="1">
      <alignment vertical="center" wrapText="1"/>
    </xf>
    <xf numFmtId="0" fontId="4" fillId="2" borderId="1" xfId="36" applyFont="1" applyFill="1" applyBorder="1" applyAlignment="1">
      <alignment horizontal="center" vertical="center" wrapText="1"/>
    </xf>
    <xf numFmtId="43" fontId="5" fillId="0" borderId="1" xfId="43" applyNumberFormat="1" applyFont="1" applyFill="1" applyBorder="1" applyAlignment="1">
      <alignment horizontal="right" vertical="center" shrinkToFit="1"/>
    </xf>
    <xf numFmtId="43" fontId="5" fillId="0" borderId="1" xfId="36" applyNumberFormat="1" applyFont="1" applyFill="1" applyBorder="1" applyAlignment="1">
      <alignment horizontal="right" vertical="center" shrinkToFit="1"/>
    </xf>
  </cellXfs>
  <cellStyles count="44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2" xfId="36"/>
    <cellStyle name="Плохой" xfId="37" builtinId="27" customBuiltin="1"/>
    <cellStyle name="Пояснение" xfId="38" builtinId="53" customBuiltin="1"/>
    <cellStyle name="Примечание" xfId="39" builtinId="10" customBuiltin="1"/>
    <cellStyle name="Процентный" xfId="43" builtinId="5"/>
    <cellStyle name="Связанная ячейка" xfId="40" builtinId="24" customBuiltin="1"/>
    <cellStyle name="Текст предупреждения" xfId="41" builtinId="11" customBuiltin="1"/>
    <cellStyle name="Хороший" xfId="42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M29"/>
  <sheetViews>
    <sheetView tabSelected="1" workbookViewId="0">
      <selection activeCell="M14" sqref="M14"/>
    </sheetView>
  </sheetViews>
  <sheetFormatPr defaultRowHeight="15"/>
  <cols>
    <col min="1" max="1" width="85.85546875" customWidth="1"/>
    <col min="3" max="3" width="14.85546875" customWidth="1"/>
    <col min="4" max="4" width="14.28515625" customWidth="1"/>
    <col min="5" max="5" width="14.7109375" customWidth="1"/>
    <col min="6" max="6" width="15.42578125" customWidth="1"/>
    <col min="7" max="7" width="14.28515625" customWidth="1"/>
    <col min="8" max="8" width="16" customWidth="1"/>
    <col min="9" max="9" width="12.7109375" customWidth="1"/>
    <col min="10" max="10" width="15.42578125" customWidth="1"/>
    <col min="11" max="11" width="11.85546875" customWidth="1"/>
    <col min="12" max="12" width="12.42578125" customWidth="1"/>
    <col min="13" max="13" width="13.42578125" customWidth="1"/>
  </cols>
  <sheetData>
    <row r="2" spans="1:13">
      <c r="A2" s="13" t="s">
        <v>44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</row>
    <row r="3" spans="1:13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</row>
    <row r="5" spans="1:13">
      <c r="A5" t="s">
        <v>41</v>
      </c>
    </row>
    <row r="6" spans="1:13">
      <c r="A6" s="15" t="s">
        <v>0</v>
      </c>
      <c r="B6" s="15" t="s">
        <v>1</v>
      </c>
      <c r="C6" s="15" t="s">
        <v>45</v>
      </c>
      <c r="D6" s="11" t="s">
        <v>46</v>
      </c>
      <c r="E6" s="11" t="s">
        <v>33</v>
      </c>
      <c r="F6" s="11" t="s">
        <v>47</v>
      </c>
      <c r="G6" s="11" t="s">
        <v>48</v>
      </c>
      <c r="H6" s="11" t="s">
        <v>43</v>
      </c>
      <c r="I6" s="11" t="s">
        <v>49</v>
      </c>
      <c r="J6" s="11" t="s">
        <v>50</v>
      </c>
      <c r="K6" s="11" t="s">
        <v>51</v>
      </c>
      <c r="L6" s="11" t="s">
        <v>52</v>
      </c>
      <c r="M6" s="11" t="s">
        <v>53</v>
      </c>
    </row>
    <row r="7" spans="1:13" ht="64.5" customHeight="1">
      <c r="A7" s="15"/>
      <c r="B7" s="15"/>
      <c r="C7" s="15"/>
      <c r="D7" s="14"/>
      <c r="E7" s="12"/>
      <c r="F7" s="12"/>
      <c r="G7" s="12"/>
      <c r="H7" s="12"/>
      <c r="I7" s="12"/>
      <c r="J7" s="12"/>
      <c r="K7" s="12"/>
      <c r="L7" s="12"/>
      <c r="M7" s="12"/>
    </row>
    <row r="8" spans="1:13" s="1" customFormat="1" ht="15.75" customHeight="1">
      <c r="A8" s="2" t="s">
        <v>2</v>
      </c>
      <c r="B8" s="3" t="s">
        <v>3</v>
      </c>
      <c r="C8" s="6">
        <f>SUM(C9:C14)</f>
        <v>3307514.46</v>
      </c>
      <c r="D8" s="6">
        <f t="shared" ref="D8:E8" si="0">SUM(D9:D14)</f>
        <v>3834308.96</v>
      </c>
      <c r="E8" s="6">
        <f t="shared" si="0"/>
        <v>3591175.6</v>
      </c>
      <c r="F8" s="16">
        <f>E8/C8*100</f>
        <v>108.57626303468982</v>
      </c>
      <c r="G8" s="16">
        <f>E8/D8*100</f>
        <v>93.659004463740445</v>
      </c>
      <c r="H8" s="6">
        <f>SUM(H9:H14)</f>
        <v>3160375.5999999996</v>
      </c>
      <c r="I8" s="17">
        <f>H8/C8*100</f>
        <v>95.551376667299579</v>
      </c>
      <c r="J8" s="17">
        <f>H8/D8*100</f>
        <v>82.423603130823324</v>
      </c>
      <c r="K8" s="6">
        <f>SUM(K9:K14)</f>
        <v>3160375.5999999996</v>
      </c>
      <c r="L8" s="17">
        <f>K8/C8*100</f>
        <v>95.551376667299579</v>
      </c>
      <c r="M8" s="17">
        <f>K8/D8*100</f>
        <v>82.423603130823324</v>
      </c>
    </row>
    <row r="9" spans="1:13" ht="27.75" customHeight="1">
      <c r="A9" s="4" t="s">
        <v>4</v>
      </c>
      <c r="B9" s="5" t="s">
        <v>5</v>
      </c>
      <c r="C9" s="7">
        <v>522170.85</v>
      </c>
      <c r="D9" s="8">
        <v>535456.61</v>
      </c>
      <c r="E9" s="8">
        <v>552700.30000000005</v>
      </c>
      <c r="F9" s="16">
        <f t="shared" ref="F9:F29" si="1">E9/C9*100</f>
        <v>105.84664004128153</v>
      </c>
      <c r="G9" s="16">
        <f t="shared" ref="G9:G29" si="2">E9/D9*100</f>
        <v>103.22037111466418</v>
      </c>
      <c r="H9" s="8">
        <v>552700.30000000005</v>
      </c>
      <c r="I9" s="17">
        <f t="shared" ref="I9:I29" si="3">H9/C9*100</f>
        <v>105.84664004128153</v>
      </c>
      <c r="J9" s="17">
        <f t="shared" ref="J9:J29" si="4">H9/D9*100</f>
        <v>103.22037111466418</v>
      </c>
      <c r="K9" s="8">
        <v>552700.30000000005</v>
      </c>
      <c r="L9" s="17">
        <f t="shared" ref="L9:L29" si="5">K9/C9*100</f>
        <v>105.84664004128153</v>
      </c>
      <c r="M9" s="17">
        <f t="shared" ref="M9:M29" si="6">K9/D9*100</f>
        <v>103.22037111466418</v>
      </c>
    </row>
    <row r="10" spans="1:13" ht="27.75" customHeight="1">
      <c r="A10" s="4" t="s">
        <v>6</v>
      </c>
      <c r="B10" s="5" t="s">
        <v>7</v>
      </c>
      <c r="C10" s="7">
        <v>2343446.13</v>
      </c>
      <c r="D10" s="8">
        <v>2388216.9900000002</v>
      </c>
      <c r="E10" s="8">
        <v>2341433.98</v>
      </c>
      <c r="F10" s="16">
        <f t="shared" si="1"/>
        <v>99.914137134443109</v>
      </c>
      <c r="G10" s="16">
        <f t="shared" si="2"/>
        <v>98.04109047896857</v>
      </c>
      <c r="H10" s="8">
        <v>2370973.2999999998</v>
      </c>
      <c r="I10" s="17">
        <f t="shared" si="3"/>
        <v>101.17464488078502</v>
      </c>
      <c r="J10" s="17">
        <f t="shared" si="4"/>
        <v>99.277968037569295</v>
      </c>
      <c r="K10" s="8">
        <v>2370973.2999999998</v>
      </c>
      <c r="L10" s="17">
        <f t="shared" si="5"/>
        <v>101.17464488078502</v>
      </c>
      <c r="M10" s="17">
        <f t="shared" si="6"/>
        <v>99.277968037569295</v>
      </c>
    </row>
    <row r="11" spans="1:13" ht="14.25" customHeight="1">
      <c r="A11" s="4" t="s">
        <v>42</v>
      </c>
      <c r="B11" s="5" t="s">
        <v>40</v>
      </c>
      <c r="C11" s="7"/>
      <c r="D11" s="8">
        <v>276.60000000000002</v>
      </c>
      <c r="E11" s="8">
        <v>0</v>
      </c>
      <c r="F11" s="16" t="s">
        <v>57</v>
      </c>
      <c r="G11" s="16">
        <f t="shared" si="2"/>
        <v>0</v>
      </c>
      <c r="H11" s="8">
        <v>0</v>
      </c>
      <c r="I11" s="17" t="s">
        <v>57</v>
      </c>
      <c r="J11" s="17">
        <f t="shared" si="4"/>
        <v>0</v>
      </c>
      <c r="K11" s="8">
        <v>0</v>
      </c>
      <c r="L11" s="17" t="s">
        <v>57</v>
      </c>
      <c r="M11" s="17">
        <f t="shared" si="6"/>
        <v>0</v>
      </c>
    </row>
    <row r="12" spans="1:13" ht="26.25" customHeight="1">
      <c r="A12" s="4" t="s">
        <v>8</v>
      </c>
      <c r="B12" s="5" t="s">
        <v>9</v>
      </c>
      <c r="C12" s="7">
        <v>29539.32</v>
      </c>
      <c r="D12" s="8">
        <v>0</v>
      </c>
      <c r="E12" s="8">
        <v>29539.32</v>
      </c>
      <c r="F12" s="16">
        <f t="shared" si="1"/>
        <v>100</v>
      </c>
      <c r="G12" s="16" t="s">
        <v>57</v>
      </c>
      <c r="H12" s="8">
        <v>0</v>
      </c>
      <c r="I12" s="17">
        <f t="shared" si="3"/>
        <v>0</v>
      </c>
      <c r="J12" s="17" t="s">
        <v>57</v>
      </c>
      <c r="K12" s="8">
        <v>0</v>
      </c>
      <c r="L12" s="17">
        <f t="shared" si="5"/>
        <v>0</v>
      </c>
      <c r="M12" s="17" t="s">
        <v>57</v>
      </c>
    </row>
    <row r="13" spans="1:13" ht="26.25" customHeight="1">
      <c r="A13" s="4" t="s">
        <v>56</v>
      </c>
      <c r="B13" s="5" t="s">
        <v>55</v>
      </c>
      <c r="C13" s="7">
        <v>0</v>
      </c>
      <c r="D13" s="8">
        <v>0</v>
      </c>
      <c r="E13" s="8">
        <v>279300</v>
      </c>
      <c r="F13" s="16" t="s">
        <v>57</v>
      </c>
      <c r="G13" s="16" t="s">
        <v>57</v>
      </c>
      <c r="H13" s="8">
        <v>0</v>
      </c>
      <c r="I13" s="17" t="s">
        <v>57</v>
      </c>
      <c r="J13" s="17" t="s">
        <v>57</v>
      </c>
      <c r="K13" s="8">
        <v>0</v>
      </c>
      <c r="L13" s="17" t="s">
        <v>57</v>
      </c>
      <c r="M13" s="17" t="s">
        <v>57</v>
      </c>
    </row>
    <row r="14" spans="1:13" ht="11.25" customHeight="1">
      <c r="A14" s="4" t="s">
        <v>10</v>
      </c>
      <c r="B14" s="5" t="s">
        <v>11</v>
      </c>
      <c r="C14" s="7">
        <v>412358.16</v>
      </c>
      <c r="D14" s="8">
        <v>910358.76</v>
      </c>
      <c r="E14" s="8">
        <v>388202</v>
      </c>
      <c r="F14" s="16">
        <f t="shared" si="1"/>
        <v>94.141946893933181</v>
      </c>
      <c r="G14" s="16">
        <f t="shared" si="2"/>
        <v>42.642748887262862</v>
      </c>
      <c r="H14" s="8">
        <v>236702</v>
      </c>
      <c r="I14" s="17">
        <f t="shared" si="3"/>
        <v>57.402040983013414</v>
      </c>
      <c r="J14" s="17">
        <f t="shared" si="4"/>
        <v>26.000958127760534</v>
      </c>
      <c r="K14" s="8">
        <v>236702</v>
      </c>
      <c r="L14" s="17">
        <f t="shared" si="5"/>
        <v>57.402040983013414</v>
      </c>
      <c r="M14" s="17">
        <f t="shared" si="6"/>
        <v>26.000958127760534</v>
      </c>
    </row>
    <row r="15" spans="1:13" ht="15" customHeight="1">
      <c r="A15" s="2" t="s">
        <v>37</v>
      </c>
      <c r="B15" s="3" t="s">
        <v>35</v>
      </c>
      <c r="C15" s="6">
        <f>C16</f>
        <v>182018</v>
      </c>
      <c r="D15" s="6">
        <f t="shared" ref="D15:E15" si="7">D16</f>
        <v>200550</v>
      </c>
      <c r="E15" s="6">
        <f t="shared" si="7"/>
        <v>200550</v>
      </c>
      <c r="F15" s="16">
        <f t="shared" si="1"/>
        <v>110.18141062971793</v>
      </c>
      <c r="G15" s="16">
        <f t="shared" si="2"/>
        <v>100</v>
      </c>
      <c r="H15" s="10">
        <f>H16</f>
        <v>200550</v>
      </c>
      <c r="I15" s="17">
        <f t="shared" si="3"/>
        <v>110.18141062971793</v>
      </c>
      <c r="J15" s="17">
        <f t="shared" si="4"/>
        <v>100</v>
      </c>
      <c r="K15" s="10">
        <f>K16</f>
        <v>200550</v>
      </c>
      <c r="L15" s="17">
        <f t="shared" si="5"/>
        <v>110.18141062971793</v>
      </c>
      <c r="M15" s="17">
        <f t="shared" si="6"/>
        <v>100</v>
      </c>
    </row>
    <row r="16" spans="1:13" ht="14.25" customHeight="1">
      <c r="A16" s="4" t="s">
        <v>38</v>
      </c>
      <c r="B16" s="5" t="s">
        <v>36</v>
      </c>
      <c r="C16" s="7">
        <v>182018</v>
      </c>
      <c r="D16" s="8">
        <v>200550</v>
      </c>
      <c r="E16" s="8">
        <v>200550</v>
      </c>
      <c r="F16" s="16">
        <f t="shared" si="1"/>
        <v>110.18141062971793</v>
      </c>
      <c r="G16" s="16">
        <f t="shared" si="2"/>
        <v>100</v>
      </c>
      <c r="H16" s="8">
        <v>200550</v>
      </c>
      <c r="I16" s="17">
        <f t="shared" si="3"/>
        <v>110.18141062971793</v>
      </c>
      <c r="J16" s="17">
        <f t="shared" si="4"/>
        <v>100</v>
      </c>
      <c r="K16" s="8">
        <v>200550</v>
      </c>
      <c r="L16" s="17">
        <f t="shared" si="5"/>
        <v>110.18141062971793</v>
      </c>
      <c r="M16" s="17">
        <f t="shared" si="6"/>
        <v>100</v>
      </c>
    </row>
    <row r="17" spans="1:13" s="1" customFormat="1" ht="15" customHeight="1">
      <c r="A17" s="2" t="s">
        <v>12</v>
      </c>
      <c r="B17" s="3" t="s">
        <v>13</v>
      </c>
      <c r="C17" s="6">
        <f>SUM(C18:C19)</f>
        <v>590000</v>
      </c>
      <c r="D17" s="6">
        <f t="shared" ref="D17:E17" si="8">SUM(D18:D19)</f>
        <v>744040.29</v>
      </c>
      <c r="E17" s="6">
        <f t="shared" si="8"/>
        <v>360000</v>
      </c>
      <c r="F17" s="16">
        <f t="shared" si="1"/>
        <v>61.016949152542374</v>
      </c>
      <c r="G17" s="16">
        <f t="shared" si="2"/>
        <v>48.384476598706769</v>
      </c>
      <c r="H17" s="6">
        <f>SUM(H18:H19)</f>
        <v>415000</v>
      </c>
      <c r="I17" s="17">
        <f t="shared" si="3"/>
        <v>70.33898305084746</v>
      </c>
      <c r="J17" s="17">
        <f t="shared" si="4"/>
        <v>55.776549412398083</v>
      </c>
      <c r="K17" s="6">
        <f>SUM(K18:K19)</f>
        <v>465000</v>
      </c>
      <c r="L17" s="17">
        <f t="shared" si="5"/>
        <v>78.813559322033896</v>
      </c>
      <c r="M17" s="17">
        <f t="shared" si="6"/>
        <v>62.496615606662907</v>
      </c>
    </row>
    <row r="18" spans="1:13" s="9" customFormat="1" ht="15" customHeight="1">
      <c r="A18" s="4" t="s">
        <v>39</v>
      </c>
      <c r="B18" s="5" t="s">
        <v>34</v>
      </c>
      <c r="C18" s="7">
        <v>400000</v>
      </c>
      <c r="D18" s="7">
        <v>475204</v>
      </c>
      <c r="E18" s="7">
        <v>160000</v>
      </c>
      <c r="F18" s="16">
        <f t="shared" si="1"/>
        <v>40</v>
      </c>
      <c r="G18" s="16">
        <f t="shared" si="2"/>
        <v>33.669750254627488</v>
      </c>
      <c r="H18" s="7">
        <v>215000</v>
      </c>
      <c r="I18" s="17">
        <f t="shared" si="3"/>
        <v>53.75</v>
      </c>
      <c r="J18" s="17">
        <f t="shared" si="4"/>
        <v>45.243726904655688</v>
      </c>
      <c r="K18" s="7">
        <v>265000</v>
      </c>
      <c r="L18" s="17">
        <f t="shared" si="5"/>
        <v>66.25</v>
      </c>
      <c r="M18" s="17">
        <f t="shared" si="6"/>
        <v>55.765523859226775</v>
      </c>
    </row>
    <row r="19" spans="1:13" ht="26.25" customHeight="1">
      <c r="A19" s="4" t="s">
        <v>54</v>
      </c>
      <c r="B19" s="5" t="s">
        <v>28</v>
      </c>
      <c r="C19" s="7">
        <v>190000</v>
      </c>
      <c r="D19" s="8">
        <v>268836.28999999998</v>
      </c>
      <c r="E19" s="8">
        <v>200000</v>
      </c>
      <c r="F19" s="16">
        <f t="shared" si="1"/>
        <v>105.26315789473684</v>
      </c>
      <c r="G19" s="16">
        <f t="shared" si="2"/>
        <v>74.394718064291098</v>
      </c>
      <c r="H19" s="8">
        <v>200000</v>
      </c>
      <c r="I19" s="17">
        <f t="shared" si="3"/>
        <v>105.26315789473684</v>
      </c>
      <c r="J19" s="17">
        <f t="shared" si="4"/>
        <v>74.394718064291098</v>
      </c>
      <c r="K19" s="8">
        <v>200000</v>
      </c>
      <c r="L19" s="17">
        <f t="shared" si="5"/>
        <v>105.26315789473684</v>
      </c>
      <c r="M19" s="17">
        <f t="shared" si="6"/>
        <v>74.394718064291098</v>
      </c>
    </row>
    <row r="20" spans="1:13" s="1" customFormat="1" ht="14.25" customHeight="1">
      <c r="A20" s="2" t="s">
        <v>14</v>
      </c>
      <c r="B20" s="3" t="s">
        <v>15</v>
      </c>
      <c r="C20" s="6">
        <f>C21</f>
        <v>221000</v>
      </c>
      <c r="D20" s="6">
        <f t="shared" ref="D20:E20" si="9">D21</f>
        <v>1334201.8600000001</v>
      </c>
      <c r="E20" s="6">
        <f t="shared" si="9"/>
        <v>863142</v>
      </c>
      <c r="F20" s="16">
        <f t="shared" si="1"/>
        <v>390.56199095022623</v>
      </c>
      <c r="G20" s="16">
        <f t="shared" si="2"/>
        <v>64.693508971723361</v>
      </c>
      <c r="H20" s="6">
        <f>H21</f>
        <v>863142</v>
      </c>
      <c r="I20" s="17">
        <f t="shared" si="3"/>
        <v>390.56199095022623</v>
      </c>
      <c r="J20" s="17">
        <f t="shared" si="4"/>
        <v>64.693508971723361</v>
      </c>
      <c r="K20" s="6">
        <f>K21</f>
        <v>863142</v>
      </c>
      <c r="L20" s="17">
        <f t="shared" si="5"/>
        <v>390.56199095022623</v>
      </c>
      <c r="M20" s="17">
        <f t="shared" si="6"/>
        <v>64.693508971723361</v>
      </c>
    </row>
    <row r="21" spans="1:13" ht="15" customHeight="1">
      <c r="A21" s="4" t="s">
        <v>16</v>
      </c>
      <c r="B21" s="5" t="s">
        <v>17</v>
      </c>
      <c r="C21" s="7">
        <v>221000</v>
      </c>
      <c r="D21" s="8">
        <v>1334201.8600000001</v>
      </c>
      <c r="E21" s="8">
        <v>863142</v>
      </c>
      <c r="F21" s="16">
        <f t="shared" si="1"/>
        <v>390.56199095022623</v>
      </c>
      <c r="G21" s="16">
        <f t="shared" si="2"/>
        <v>64.693508971723361</v>
      </c>
      <c r="H21" s="8">
        <v>863142</v>
      </c>
      <c r="I21" s="17">
        <f t="shared" si="3"/>
        <v>390.56199095022623</v>
      </c>
      <c r="J21" s="17">
        <f t="shared" si="4"/>
        <v>64.693508971723361</v>
      </c>
      <c r="K21" s="8">
        <v>863142</v>
      </c>
      <c r="L21" s="17">
        <f t="shared" si="5"/>
        <v>390.56199095022623</v>
      </c>
      <c r="M21" s="17">
        <f t="shared" si="6"/>
        <v>64.693508971723361</v>
      </c>
    </row>
    <row r="22" spans="1:13" s="1" customFormat="1" ht="12.75" customHeight="1">
      <c r="A22" s="2" t="s">
        <v>18</v>
      </c>
      <c r="B22" s="3" t="s">
        <v>19</v>
      </c>
      <c r="C22" s="6">
        <f>SUM(C23:C24)</f>
        <v>2483544.2000000002</v>
      </c>
      <c r="D22" s="6">
        <f t="shared" ref="D22:E22" si="10">SUM(D23:D24)</f>
        <v>3358437.43</v>
      </c>
      <c r="E22" s="6">
        <f t="shared" si="10"/>
        <v>2810000</v>
      </c>
      <c r="F22" s="16">
        <f t="shared" si="1"/>
        <v>113.1447549836238</v>
      </c>
      <c r="G22" s="16">
        <f t="shared" si="2"/>
        <v>83.669863100590788</v>
      </c>
      <c r="H22" s="6">
        <f>SUM(H23:H24)</f>
        <v>2258485</v>
      </c>
      <c r="I22" s="17">
        <f t="shared" si="3"/>
        <v>90.937982903626192</v>
      </c>
      <c r="J22" s="17">
        <f t="shared" si="4"/>
        <v>67.248089240120208</v>
      </c>
      <c r="K22" s="6">
        <f>SUM(K23:K24)</f>
        <v>2023085</v>
      </c>
      <c r="L22" s="17">
        <f t="shared" si="5"/>
        <v>81.459593108912657</v>
      </c>
      <c r="M22" s="17">
        <f t="shared" si="6"/>
        <v>60.238877220946165</v>
      </c>
    </row>
    <row r="23" spans="1:13" s="9" customFormat="1" ht="12.75" customHeight="1">
      <c r="A23" s="4" t="s">
        <v>31</v>
      </c>
      <c r="B23" s="5" t="s">
        <v>29</v>
      </c>
      <c r="C23" s="7">
        <v>0</v>
      </c>
      <c r="D23" s="7">
        <v>55000</v>
      </c>
      <c r="E23" s="7">
        <v>0</v>
      </c>
      <c r="F23" s="16" t="s">
        <v>57</v>
      </c>
      <c r="G23" s="16">
        <f t="shared" si="2"/>
        <v>0</v>
      </c>
      <c r="H23" s="7">
        <v>0</v>
      </c>
      <c r="I23" s="17" t="s">
        <v>57</v>
      </c>
      <c r="J23" s="17">
        <f t="shared" si="4"/>
        <v>0</v>
      </c>
      <c r="K23" s="7">
        <v>0</v>
      </c>
      <c r="L23" s="17" t="s">
        <v>57</v>
      </c>
      <c r="M23" s="17">
        <f t="shared" si="6"/>
        <v>0</v>
      </c>
    </row>
    <row r="24" spans="1:13" ht="14.25" customHeight="1">
      <c r="A24" s="4" t="s">
        <v>32</v>
      </c>
      <c r="B24" s="5" t="s">
        <v>30</v>
      </c>
      <c r="C24" s="7">
        <v>2483544.2000000002</v>
      </c>
      <c r="D24" s="8">
        <v>3303437.43</v>
      </c>
      <c r="E24" s="8">
        <v>2810000</v>
      </c>
      <c r="F24" s="16">
        <f t="shared" si="1"/>
        <v>113.1447549836238</v>
      </c>
      <c r="G24" s="16">
        <f t="shared" si="2"/>
        <v>85.062909758215085</v>
      </c>
      <c r="H24" s="8">
        <v>2258485</v>
      </c>
      <c r="I24" s="17">
        <f t="shared" si="3"/>
        <v>90.937982903626192</v>
      </c>
      <c r="J24" s="17">
        <f t="shared" si="4"/>
        <v>68.367724464513316</v>
      </c>
      <c r="K24" s="8">
        <v>2023085</v>
      </c>
      <c r="L24" s="17">
        <f t="shared" si="5"/>
        <v>81.459593108912657</v>
      </c>
      <c r="M24" s="17">
        <f t="shared" si="6"/>
        <v>61.241813803629384</v>
      </c>
    </row>
    <row r="25" spans="1:13" s="1" customFormat="1" ht="15.75" customHeight="1">
      <c r="A25" s="2" t="s">
        <v>20</v>
      </c>
      <c r="B25" s="3" t="s">
        <v>21</v>
      </c>
      <c r="C25" s="6">
        <f>C26</f>
        <v>4774022.29</v>
      </c>
      <c r="D25" s="6">
        <f t="shared" ref="D25:E25" si="11">D26</f>
        <v>5476459.71</v>
      </c>
      <c r="E25" s="6">
        <f t="shared" si="11"/>
        <v>4959829.5599999996</v>
      </c>
      <c r="F25" s="16">
        <f t="shared" si="1"/>
        <v>103.89204864814319</v>
      </c>
      <c r="G25" s="16">
        <f t="shared" si="2"/>
        <v>90.566348017558951</v>
      </c>
      <c r="H25" s="6">
        <f>H26</f>
        <v>3801986.05</v>
      </c>
      <c r="I25" s="17">
        <f t="shared" si="3"/>
        <v>79.639051077828128</v>
      </c>
      <c r="J25" s="17">
        <f t="shared" si="4"/>
        <v>69.424158148330463</v>
      </c>
      <c r="K25" s="6">
        <f>K26</f>
        <v>3659703.05</v>
      </c>
      <c r="L25" s="17">
        <f t="shared" si="5"/>
        <v>76.65869214029162</v>
      </c>
      <c r="M25" s="17">
        <f t="shared" si="6"/>
        <v>66.826074577292928</v>
      </c>
    </row>
    <row r="26" spans="1:13">
      <c r="A26" s="4" t="s">
        <v>22</v>
      </c>
      <c r="B26" s="5" t="s">
        <v>23</v>
      </c>
      <c r="C26" s="7">
        <v>4774022.29</v>
      </c>
      <c r="D26" s="8">
        <v>5476459.71</v>
      </c>
      <c r="E26" s="8">
        <v>4959829.5599999996</v>
      </c>
      <c r="F26" s="16">
        <f t="shared" si="1"/>
        <v>103.89204864814319</v>
      </c>
      <c r="G26" s="16">
        <f t="shared" si="2"/>
        <v>90.566348017558951</v>
      </c>
      <c r="H26" s="8">
        <v>3801986.05</v>
      </c>
      <c r="I26" s="17">
        <f t="shared" si="3"/>
        <v>79.639051077828128</v>
      </c>
      <c r="J26" s="17">
        <f t="shared" si="4"/>
        <v>69.424158148330463</v>
      </c>
      <c r="K26" s="8">
        <v>3659703.05</v>
      </c>
      <c r="L26" s="17">
        <f t="shared" si="5"/>
        <v>76.65869214029162</v>
      </c>
      <c r="M26" s="17">
        <f t="shared" si="6"/>
        <v>66.826074577292928</v>
      </c>
    </row>
    <row r="27" spans="1:13" s="1" customFormat="1" ht="14.25" customHeight="1">
      <c r="A27" s="2" t="s">
        <v>24</v>
      </c>
      <c r="B27" s="3" t="s">
        <v>25</v>
      </c>
      <c r="C27" s="6">
        <f>C28</f>
        <v>34774.19</v>
      </c>
      <c r="D27" s="6">
        <f t="shared" ref="D27:E27" si="12">D28</f>
        <v>72000</v>
      </c>
      <c r="E27" s="6">
        <f t="shared" si="12"/>
        <v>72000</v>
      </c>
      <c r="F27" s="16">
        <f t="shared" si="1"/>
        <v>207.05011389194112</v>
      </c>
      <c r="G27" s="16">
        <f t="shared" si="2"/>
        <v>100</v>
      </c>
      <c r="H27" s="6">
        <f>H28</f>
        <v>72000</v>
      </c>
      <c r="I27" s="17">
        <f t="shared" si="3"/>
        <v>207.05011389194112</v>
      </c>
      <c r="J27" s="17">
        <f t="shared" si="4"/>
        <v>100</v>
      </c>
      <c r="K27" s="6">
        <f>K28</f>
        <v>72000</v>
      </c>
      <c r="L27" s="17">
        <f t="shared" si="5"/>
        <v>207.05011389194112</v>
      </c>
      <c r="M27" s="17">
        <f t="shared" si="6"/>
        <v>100</v>
      </c>
    </row>
    <row r="28" spans="1:13" ht="13.5" customHeight="1">
      <c r="A28" s="4" t="s">
        <v>26</v>
      </c>
      <c r="B28" s="5" t="s">
        <v>27</v>
      </c>
      <c r="C28" s="7">
        <v>34774.19</v>
      </c>
      <c r="D28" s="8">
        <v>72000</v>
      </c>
      <c r="E28" s="8">
        <v>72000</v>
      </c>
      <c r="F28" s="16">
        <f t="shared" si="1"/>
        <v>207.05011389194112</v>
      </c>
      <c r="G28" s="16">
        <f t="shared" si="2"/>
        <v>100</v>
      </c>
      <c r="H28" s="8">
        <v>72000</v>
      </c>
      <c r="I28" s="17">
        <f t="shared" si="3"/>
        <v>207.05011389194112</v>
      </c>
      <c r="J28" s="17">
        <f t="shared" si="4"/>
        <v>100</v>
      </c>
      <c r="K28" s="8">
        <v>72000</v>
      </c>
      <c r="L28" s="17">
        <f t="shared" si="5"/>
        <v>207.05011389194112</v>
      </c>
      <c r="M28" s="17">
        <f t="shared" si="6"/>
        <v>100</v>
      </c>
    </row>
    <row r="29" spans="1:13" s="1" customFormat="1" ht="16.5" customHeight="1">
      <c r="A29" s="2"/>
      <c r="B29" s="3"/>
      <c r="C29" s="6">
        <f>C8+C15+C17+C20+C22+C25+C27</f>
        <v>11592873.139999999</v>
      </c>
      <c r="D29" s="6">
        <f>D8+D15+D17+D20+D22+D25+D27</f>
        <v>15019998.25</v>
      </c>
      <c r="E29" s="6">
        <f>E8+E15+E17+E20+E22+E25+E27</f>
        <v>12856697.16</v>
      </c>
      <c r="F29" s="16">
        <f t="shared" si="1"/>
        <v>110.90173251046205</v>
      </c>
      <c r="G29" s="16">
        <f t="shared" si="2"/>
        <v>85.597194793281687</v>
      </c>
      <c r="H29" s="6">
        <f>H8+H15+H17+H20+H22+H25+H27</f>
        <v>10771538.649999999</v>
      </c>
      <c r="I29" s="17">
        <f t="shared" si="3"/>
        <v>92.915177453585073</v>
      </c>
      <c r="J29" s="17">
        <f t="shared" si="4"/>
        <v>71.714646504702486</v>
      </c>
      <c r="K29" s="6">
        <f>K8+K15+K17+K20+K22+K25+K27</f>
        <v>10443855.649999999</v>
      </c>
      <c r="L29" s="17">
        <f t="shared" si="5"/>
        <v>90.088587392236391</v>
      </c>
      <c r="M29" s="17">
        <f t="shared" si="6"/>
        <v>69.533001776481555</v>
      </c>
    </row>
  </sheetData>
  <mergeCells count="14">
    <mergeCell ref="I6:I7"/>
    <mergeCell ref="J6:J7"/>
    <mergeCell ref="L6:L7"/>
    <mergeCell ref="M6:M7"/>
    <mergeCell ref="A2:M3"/>
    <mergeCell ref="K6:K7"/>
    <mergeCell ref="D6:D7"/>
    <mergeCell ref="E6:E7"/>
    <mergeCell ref="A6:A7"/>
    <mergeCell ref="B6:B7"/>
    <mergeCell ref="C6:C7"/>
    <mergeCell ref="F6:F7"/>
    <mergeCell ref="G6:G7"/>
    <mergeCell ref="H6:H7"/>
  </mergeCells>
  <phoneticPr fontId="0" type="noConversion"/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2019-12-17T11:29:52Z</dcterms:modified>
</cp:coreProperties>
</file>