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activeTab="7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3"/>
  <c r="E48"/>
  <c r="D48"/>
  <c r="C48"/>
  <c r="C17" i="17" l="1"/>
  <c r="D103" i="15"/>
  <c r="C14" i="17"/>
  <c r="C13"/>
  <c r="C26"/>
  <c r="D52" i="15" l="1"/>
  <c r="D51" s="1"/>
  <c r="D59"/>
  <c r="D102" l="1"/>
  <c r="D65"/>
  <c r="D64" i="3"/>
  <c r="D63" s="1"/>
  <c r="E64"/>
  <c r="E63" s="1"/>
  <c r="C64"/>
  <c r="C63" s="1"/>
  <c r="C62" s="1"/>
  <c r="D24" i="17"/>
  <c r="E24"/>
  <c r="C24"/>
  <c r="D88" i="15"/>
  <c r="E14" i="17"/>
  <c r="D14"/>
  <c r="C27"/>
  <c r="C25" s="1"/>
  <c r="D17"/>
  <c r="G48" i="8"/>
  <c r="C29" i="17" s="1"/>
  <c r="D71" i="15"/>
  <c r="D70" s="1"/>
  <c r="E62" i="3"/>
  <c r="D62"/>
  <c r="D55"/>
  <c r="E55"/>
  <c r="C55"/>
  <c r="C12" i="17" l="1"/>
  <c r="E27"/>
  <c r="D27"/>
  <c r="E21"/>
  <c r="D21"/>
  <c r="C21"/>
  <c r="C20" s="1"/>
  <c r="E19"/>
  <c r="D19"/>
  <c r="C19"/>
  <c r="E17"/>
  <c r="G11" i="9"/>
  <c r="H11"/>
  <c r="H45"/>
  <c r="E29" i="17" s="1"/>
  <c r="G45" i="9"/>
  <c r="D29" i="17" s="1"/>
  <c r="E13" i="4" l="1"/>
  <c r="D12"/>
  <c r="E12"/>
  <c r="D13"/>
  <c r="E61" i="16"/>
  <c r="D61"/>
  <c r="D60" s="1"/>
  <c r="D22"/>
  <c r="D24" i="15"/>
  <c r="E69" i="3"/>
  <c r="D69"/>
  <c r="C69"/>
  <c r="D34"/>
  <c r="E34"/>
  <c r="D38"/>
  <c r="E38"/>
  <c r="D43"/>
  <c r="E43"/>
  <c r="C38"/>
  <c r="D17" i="15"/>
  <c r="D16" s="1"/>
  <c r="D15" s="1"/>
  <c r="C16" i="3" l="1"/>
  <c r="C34"/>
  <c r="G10" i="8" l="1"/>
  <c r="E60" i="16"/>
  <c r="E91"/>
  <c r="D91"/>
  <c r="E83"/>
  <c r="D83"/>
  <c r="E73"/>
  <c r="E72" s="1"/>
  <c r="E71" s="1"/>
  <c r="E15"/>
  <c r="E14" s="1"/>
  <c r="E13" s="1"/>
  <c r="D15"/>
  <c r="D14" s="1"/>
  <c r="D13" s="1"/>
  <c r="D73"/>
  <c r="D72" s="1"/>
  <c r="D71" s="1"/>
  <c r="E69"/>
  <c r="E68" s="1"/>
  <c r="E67" s="1"/>
  <c r="D69"/>
  <c r="D68" s="1"/>
  <c r="D67" s="1"/>
  <c r="E31"/>
  <c r="E30" s="1"/>
  <c r="D31"/>
  <c r="D30" s="1"/>
  <c r="E22"/>
  <c r="D113" i="15"/>
  <c r="D112" s="1"/>
  <c r="D95" l="1"/>
  <c r="D84"/>
  <c r="D80"/>
  <c r="D79" s="1"/>
  <c r="D33"/>
  <c r="D32" s="1"/>
  <c r="C73" i="3"/>
  <c r="C54" s="1"/>
  <c r="C53" s="1"/>
  <c r="E23" i="17" l="1"/>
  <c r="D23"/>
  <c r="D80" i="16"/>
  <c r="D79" s="1"/>
  <c r="E98"/>
  <c r="E97" s="1"/>
  <c r="D98"/>
  <c r="D97" s="1"/>
  <c r="E90"/>
  <c r="D90"/>
  <c r="E34"/>
  <c r="D34"/>
  <c r="E55"/>
  <c r="E54" s="1"/>
  <c r="D55"/>
  <c r="D54" s="1"/>
  <c r="D73" i="3"/>
  <c r="D54" s="1"/>
  <c r="E73"/>
  <c r="E54" s="1"/>
  <c r="C43"/>
  <c r="D83" i="15"/>
  <c r="D82" s="1"/>
  <c r="D78"/>
  <c r="D89" i="16" l="1"/>
  <c r="E89"/>
  <c r="G52" i="9"/>
  <c r="D36" i="15"/>
  <c r="D35" s="1"/>
  <c r="D12" i="17" l="1"/>
  <c r="E12"/>
  <c r="D30"/>
  <c r="E30"/>
  <c r="D25"/>
  <c r="E25"/>
  <c r="D20"/>
  <c r="E20"/>
  <c r="D18"/>
  <c r="E18"/>
  <c r="C28"/>
  <c r="C30"/>
  <c r="C23"/>
  <c r="C18"/>
  <c r="C32" l="1"/>
  <c r="H52" i="9"/>
  <c r="G63" i="8"/>
  <c r="E82" i="16"/>
  <c r="E75" s="1"/>
  <c r="D82"/>
  <c r="D75" s="1"/>
  <c r="E45"/>
  <c r="E44" s="1"/>
  <c r="E43" s="1"/>
  <c r="D45"/>
  <c r="D44" s="1"/>
  <c r="D43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D48" l="1"/>
  <c r="E48"/>
  <c r="D19"/>
  <c r="D18" s="1"/>
  <c r="E19"/>
  <c r="E18" s="1"/>
  <c r="D101" i="15"/>
  <c r="D75"/>
  <c r="D74" s="1"/>
  <c r="D94"/>
  <c r="D92"/>
  <c r="D91" s="1"/>
  <c r="D87"/>
  <c r="D62"/>
  <c r="D61" s="1"/>
  <c r="D64"/>
  <c r="D47"/>
  <c r="D45" s="1"/>
  <c r="D43"/>
  <c r="D42" s="1"/>
  <c r="D40"/>
  <c r="D39" s="1"/>
  <c r="D30"/>
  <c r="D29" s="1"/>
  <c r="D22"/>
  <c r="D21" s="1"/>
  <c r="E101" i="16" l="1"/>
  <c r="D20" i="15"/>
  <c r="D46"/>
  <c r="D50"/>
  <c r="D86"/>
  <c r="E27" i="3"/>
  <c r="D27"/>
  <c r="C24"/>
  <c r="D16"/>
  <c r="D15" s="1"/>
  <c r="E16"/>
  <c r="E15" s="1"/>
  <c r="E24"/>
  <c r="D24"/>
  <c r="E23" l="1"/>
  <c r="E14" s="1"/>
  <c r="D116" i="15"/>
  <c r="C18" i="4" s="1"/>
  <c r="D53" i="3"/>
  <c r="E53"/>
  <c r="D23"/>
  <c r="D14" s="1"/>
  <c r="C27"/>
  <c r="C23" s="1"/>
  <c r="C15"/>
  <c r="C77" l="1"/>
  <c r="D77"/>
  <c r="E77"/>
  <c r="E28" i="17"/>
  <c r="E32" s="1"/>
  <c r="D28"/>
  <c r="D32" s="1"/>
  <c r="D101" i="16"/>
  <c r="C14" i="4" l="1"/>
  <c r="C12" s="1"/>
</calcChain>
</file>

<file path=xl/sharedStrings.xml><?xml version="1.0" encoding="utf-8"?>
<sst xmlns="http://schemas.openxmlformats.org/spreadsheetml/2006/main" count="1266" uniqueCount="541">
  <si>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</si>
  <si>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</si>
  <si>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</si>
  <si>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</si>
  <si>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</si>
  <si>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</si>
  <si>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</si>
  <si>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</si>
  <si>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</si>
  <si>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</si>
  <si>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</si>
  <si>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</si>
  <si>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</si>
  <si>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</si>
  <si>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</si>
  <si>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</si>
  <si>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</si>
  <si>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</si>
  <si>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</si>
  <si>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</si>
  <si>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</si>
  <si>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</si>
  <si>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</si>
  <si>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</si>
  <si>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</si>
  <si>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</si>
  <si>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</si>
  <si>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</si>
  <si>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</si>
  <si>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</si>
  <si>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</si>
  <si>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</si>
  <si>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</si>
  <si>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</si>
  <si>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</si>
  <si>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</si>
  <si>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</si>
  <si>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</si>
  <si>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</si>
  <si>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</si>
  <si>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</si>
  <si>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</si>
  <si>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</si>
  <si>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</si>
  <si>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</si>
  <si>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</si>
  <si>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</si>
  <si>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</si>
  <si>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</si>
  <si>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</si>
  <si>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</si>
  <si>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</si>
  <si>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</si>
  <si>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</si>
  <si>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</si>
  <si>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</si>
  <si>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</si>
  <si>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</si>
  <si>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</si>
  <si>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</si>
  <si>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</si>
  <si>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</si>
  <si>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</si>
  <si>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</si>
  <si>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</si>
  <si>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</si>
  <si>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</si>
  <si>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</si>
  <si>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</si>
  <si>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</si>
  <si>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</si>
  <si>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</si>
  <si>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</si>
  <si>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</si>
  <si>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</si>
  <si>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</si>
  <si>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</si>
  <si>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</si>
  <si>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</si>
  <si>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</si>
  <si>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</si>
  <si>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</si>
  <si>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</si>
  <si>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</si>
  <si>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</si>
  <si>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</si>
  <si>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</si>
  <si>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</si>
  <si>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</si>
  <si>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</si>
  <si>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</si>
  <si>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</si>
  <si>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</si>
  <si>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</si>
  <si>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</si>
  <si>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</si>
  <si>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</si>
  <si>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</si>
  <si>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</si>
  <si>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</si>
  <si>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</si>
  <si>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</si>
  <si>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</si>
  <si>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</si>
  <si>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</si>
  <si>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</si>
  <si>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</si>
  <si>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</si>
  <si>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</si>
  <si>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</si>
  <si>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</si>
  <si>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</si>
  <si>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</si>
  <si>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</si>
  <si>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</si>
  <si>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</si>
  <si>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</si>
  <si>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</si>
  <si>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</si>
  <si>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</si>
  <si>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</si>
  <si>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</si>
  <si>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</si>
  <si>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</si>
  <si>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</si>
  <si>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</si>
  <si>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</si>
  <si>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</si>
  <si>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</si>
  <si>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</si>
  <si>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</si>
  <si>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</si>
  <si>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</si>
  <si>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</si>
  <si>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</si>
  <si>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</si>
  <si>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</si>
  <si>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</si>
  <si>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</si>
  <si>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</si>
  <si>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</si>
  <si>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</si>
  <si>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</si>
  <si>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</si>
  <si>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</si>
  <si>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</si>
  <si>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</si>
  <si>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</si>
  <si>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</si>
  <si>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</si>
  <si>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</si>
  <si>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</si>
  <si>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</si>
  <si>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</si>
  <si>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</si>
  <si>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</si>
  <si>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</si>
  <si>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</si>
  <si>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</si>
  <si>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</si>
  <si>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</si>
  <si>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</si>
  <si>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</si>
  <si>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</si>
  <si>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</si>
  <si>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</si>
  <si>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</si>
  <si>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</si>
  <si>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</si>
  <si>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</si>
  <si>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</si>
  <si>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</si>
  <si>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</si>
  <si>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</si>
  <si>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</si>
  <si>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</si>
  <si>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</si>
  <si>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</si>
  <si>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</si>
  <si>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</si>
  <si>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</si>
  <si>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</si>
  <si>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</si>
  <si>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</si>
  <si>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</si>
  <si>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</si>
  <si>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</si>
  <si>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</si>
  <si>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</si>
  <si>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</si>
  <si>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</si>
  <si>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</si>
  <si>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</si>
  <si>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</si>
  <si>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</si>
  <si>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</si>
  <si>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</si>
  <si>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</si>
  <si>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</si>
  <si>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</si>
  <si>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</si>
  <si>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</si>
  <si>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</si>
  <si>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</si>
  <si>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</si>
  <si>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</si>
  <si>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</si>
  <si>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</si>
  <si>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</si>
  <si>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</si>
  <si>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</si>
  <si>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</si>
  <si>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</si>
  <si>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</si>
  <si>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</si>
  <si>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</si>
  <si>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</si>
  <si>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</si>
  <si>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</si>
  <si>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</si>
  <si>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</si>
  <si>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</si>
  <si>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</si>
  <si>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</si>
  <si>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</si>
  <si>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</si>
  <si>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</si>
  <si>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</si>
  <si>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</si>
  <si>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</si>
  <si>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</si>
  <si>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</si>
  <si>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</si>
  <si>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</si>
  <si>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</si>
  <si>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</si>
  <si>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</si>
  <si>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</si>
  <si>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</si>
  <si>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</si>
  <si>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</si>
  <si>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</si>
  <si>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</si>
  <si>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</si>
  <si>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</si>
  <si>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</si>
  <si>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</si>
  <si>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</si>
  <si>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</si>
  <si>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</si>
  <si>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</si>
  <si>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</si>
  <si>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</si>
  <si>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</si>
  <si>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</si>
  <si>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</si>
  <si>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</si>
  <si>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</si>
  <si>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</si>
  <si>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</si>
  <si>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</si>
  <si>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</si>
  <si>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</si>
  <si>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</si>
  <si>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</si>
  <si>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</si>
  <si>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</si>
  <si>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</si>
  <si>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</si>
  <si>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</si>
  <si>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</si>
  <si>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</si>
  <si>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</si>
  <si>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</si>
  <si>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</si>
  <si>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</si>
  <si>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</si>
  <si>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</si>
  <si>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</si>
  <si>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</si>
  <si>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</si>
  <si>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</si>
  <si>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</si>
  <si>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</si>
  <si>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</si>
  <si>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</si>
  <si>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</si>
  <si>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</si>
  <si>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</si>
  <si>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</si>
  <si>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</si>
  <si>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</si>
  <si>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</si>
  <si>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</si>
  <si>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</si>
  <si>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</si>
  <si>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</si>
  <si>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</si>
  <si>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</si>
  <si>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</si>
  <si>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</si>
  <si>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</si>
  <si>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</si>
  <si>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</si>
  <si>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</si>
  <si>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</si>
  <si>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</si>
  <si>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</si>
  <si>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</si>
  <si>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</si>
  <si>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</si>
  <si>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</si>
  <si>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</si>
  <si>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</si>
  <si>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</si>
  <si>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</si>
  <si>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</si>
  <si>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</si>
  <si>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</si>
  <si>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</si>
  <si>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</si>
  <si>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</si>
  <si>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</si>
  <si>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</si>
  <si>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</si>
  <si>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</si>
  <si>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</si>
  <si>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</si>
  <si>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</si>
  <si>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</si>
  <si>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</si>
  <si>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</si>
  <si>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</si>
  <si>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</si>
  <si>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</si>
  <si>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</si>
  <si>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</si>
  <si>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</si>
  <si>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</si>
  <si>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</si>
  <si>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</si>
  <si>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</si>
  <si>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</si>
  <si>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</si>
  <si>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</si>
  <si>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</si>
  <si>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</si>
  <si>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</si>
  <si>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</si>
  <si>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</si>
  <si>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</si>
  <si>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</si>
  <si>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</si>
  <si>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</si>
  <si>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</si>
  <si>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</si>
  <si>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</si>
  <si>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</si>
  <si>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</si>
  <si>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</si>
  <si>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</si>
  <si>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</si>
  <si>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</si>
  <si>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</si>
  <si>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</si>
  <si>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</si>
  <si>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</si>
  <si>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</si>
  <si>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</si>
  <si>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</si>
  <si>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</si>
  <si>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</si>
  <si>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</si>
  <si>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</si>
  <si>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</si>
  <si>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</si>
  <si>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</si>
  <si>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2022 год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</si>
  <si>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</si>
  <si>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</si>
  <si>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</si>
  <si>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</si>
  <si>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</si>
  <si>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</si>
  <si>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</si>
  <si>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</si>
  <si>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</si>
  <si>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</si>
  <si>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</si>
  <si>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</si>
  <si>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</si>
  <si>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</si>
  <si>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</si>
  <si>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</si>
  <si>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</si>
  <si>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</si>
  <si>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</si>
  <si>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</si>
  <si>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</si>
  <si>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</si>
  <si>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</si>
  <si>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</si>
  <si>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</si>
  <si>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</si>
  <si>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</si>
  <si>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</si>
  <si>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</si>
  <si>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</si>
  <si>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</si>
  <si>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</si>
  <si>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</si>
  <si>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</si>
  <si>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</si>
  <si>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</si>
  <si>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</si>
  <si>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</si>
  <si>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</si>
  <si>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</si>
  <si>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</si>
  <si>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</si>
  <si>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</si>
  <si>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</si>
  <si>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</si>
  <si>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</si>
  <si>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</si>
  <si>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</si>
  <si>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</si>
  <si>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</si>
  <si>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</si>
  <si>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</si>
  <si>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</si>
  <si>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</si>
  <si>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</si>
  <si>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</si>
  <si>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</si>
  <si>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</si>
  <si>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</si>
  <si>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</si>
  <si>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06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</si>
  <si>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</si>
  <si>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</si>
  <si>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</si>
  <si>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</si>
  <si>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</si>
  <si>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</si>
  <si>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</si>
  <si>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</si>
  <si>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</si>
  <si>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</si>
  <si>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</si>
  <si>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</si>
  <si>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Доходы  бюджета Новогоркинского сельского поселения по кодам классификации доходов бюджетов на 2022 год и плановый период 2023 и 2024 годов</t>
  </si>
  <si>
    <t xml:space="preserve"> 2022 год</t>
  </si>
  <si>
    <t>2024 год</t>
  </si>
  <si>
    <t>поселения на 2022 год и на плановый период 2023 и 2024 годов</t>
  </si>
  <si>
    <t>Источники внутреннего финансирования дефицита
бюджета  Новогоркинского сельского поселения на 2022 год и на плановый период 2023 и 2024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</si>
  <si>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</si>
  <si>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2022-2024 годы"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</si>
  <si>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и 2024 годы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</si>
  <si>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</si>
  <si>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2022 - 2024 годы"</t>
  </si>
  <si>
    <t>Муниципальная программа Новогоркинского сельского поселения "Развитие культуры в Новогоркинском сельском поселении 2022-2024 г.г."</t>
  </si>
  <si>
    <t>Муниципальная программа "Улучшение условий и охраны труда в Новогоркинском сельском поселении на 2022 год и плановый период 2023 и 2024 годы</t>
  </si>
  <si>
    <t>Муниципальная программа Новогоркинского сельского поселения "Развитие  территории Новогоркинского сельского поселения  на 2022-2024 годы"</t>
  </si>
  <si>
    <t>Ведомственная структура расходов бюджета Новогоркинского сельского поселения на 2022 год</t>
  </si>
  <si>
    <t>Ведомственная структура расходов бюджета Новогоркинского сельского поселения на 2023-2024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</si>
  <si>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2022 год и на плановый период 2023 и 2024 годов</t>
  </si>
  <si>
    <t xml:space="preserve">Программа муниципальных заимствований  Новогоркинского сельского поселения на 2022 год и на плановый период 2023 и 2024 годов </t>
  </si>
  <si>
    <t>Программа
муниципальных гарантий Новогоркинского сельского поселенияв валюте Российской Федерации  на 2022 год и на плановый период 2023 и 2024 годов</t>
  </si>
  <si>
    <t xml:space="preserve"> Перечень подлежащих предоставлению муниципальных гарантий Новогоркинского сельского поселения в 2022-2024  годах</t>
  </si>
  <si>
    <t>Распределение межбюджетных трансфертов бюджету Лежневского муниципального района на 2022 год и на плановый период 2023 и 2024 годы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</si>
  <si>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</si>
  <si>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</si>
  <si>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</si>
  <si>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</si>
  <si>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</si>
  <si>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</si>
  <si>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</si>
  <si>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</si>
  <si>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</si>
  <si>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обеспечения государственных (муниципальных) нужд)</t>
  </si>
  <si>
    <t>8500</t>
  </si>
  <si>
    <t>04301S0340</t>
  </si>
  <si>
    <t>0430180340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</si>
  <si>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</si>
  <si>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</si>
  <si>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</si>
  <si>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</si>
  <si>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</si>
  <si>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</si>
  <si>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государственных (муниципальных) нужд)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</si>
  <si>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</si>
  <si>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2022-2024 годы"</t>
  </si>
  <si>
    <t>000 2 02 25519 00 0000 150</t>
  </si>
  <si>
    <t>000 2 02 25519 10 0000 150</t>
  </si>
  <si>
    <t>905 2 02 25519 10 0000 150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</si>
  <si>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</si>
  <si>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</si>
  <si>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</si>
  <si>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</si>
  <si>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041А255194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</si>
  <si>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</si>
  <si>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Иные межбюджетные трансферты, предоставляемые из бюджета Новогоркинского сельского поселения в бюджет Лежневского муниципального района на осуществление контроля по исполнению бюджета Новогоркинского сельского поселения (Межбюджетные трансферты)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</si>
  <si>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</si>
  <si>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</si>
  <si>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</si>
  <si>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</si>
  <si>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Укрепление материально-технической базы муниципальных учреждений культуры Ивановской области (Закупка товаров, работ и услуг для обеспечения государственных (муниципальных)  нужд)</t>
  </si>
  <si>
    <t>04401S1980</t>
  </si>
  <si>
    <t>Государственная поддержка отрасли культуры (Государственная поддержка лучших работников сельских учреждений культуры)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</si>
  <si>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Государственная поддержка отрасли культуры (Государственная поддержка лучших работников сельских учреждений культуры)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</si>
  <si>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041A200000</t>
  </si>
  <si>
    <t>Основное мероприятие "Государственная поддержка отрасли культуры (Государственная поддержка лучших работников сельских учреждений культуры)"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</si>
  <si>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</si>
  <si>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</si>
  <si>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</si>
  <si>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</si>
  <si>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</si>
  <si>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</si>
  <si>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8501,60</t>
  </si>
  <si>
    <t>Иные выплаты населению (Социальное обеспечение и иные выплаты населению)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</si>
  <si>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</si>
  <si>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 2022 г. №37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</si>
  <si>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 2022 г. №37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</si>
  <si>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</si>
  <si>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</si>
  <si>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</si>
  <si>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</si>
  <si>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</si>
  <si>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</si>
  <si>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</si>
  <si>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</si>
  <si>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декабря 2022г. №37                                                                                                                                                                                         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</si>
  <si>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</si>
  <si>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</si>
  <si>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</si>
  <si>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</si>
  <si>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000 1 14 01050 00 0000 410</t>
  </si>
  <si>
    <t>Доходы от продажи квартир, находящихся в собственности сельских поселений</t>
  </si>
  <si>
    <t>000 1 14 01050 10 0000 410</t>
  </si>
  <si>
    <t>905 1 14 01050 10 0000 410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</si>
</sst>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4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4" fontId="13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horizontal="right" vertical="top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6" borderId="7" xfId="0" applyNumberFormat="1" applyFont="1" applyFill="1" applyBorder="1" applyAlignment="1">
      <alignment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2" fontId="2" fillId="6" borderId="7" xfId="2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right" vertical="top" wrapText="1"/>
    </xf>
    <xf numFmtId="0" fontId="1" fillId="0" borderId="7" xfId="0" applyNumberFormat="1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4" fontId="14" fillId="0" borderId="1" xfId="0" applyNumberFormat="1" applyFont="1" applyBorder="1" applyAlignment="1">
      <alignment horizontal="right" vertical="top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 vertical="top" wrapText="1"/>
    </xf>
    <xf numFmtId="4" fontId="14" fillId="0" borderId="7" xfId="0" applyNumberFormat="1" applyFont="1" applyBorder="1" applyAlignment="1">
      <alignment horizontal="right" vertical="top" wrapText="1"/>
    </xf>
    <xf numFmtId="0" fontId="11" fillId="0" borderId="21" xfId="0" applyFont="1" applyBorder="1" applyAlignment="1">
      <alignment wrapText="1"/>
    </xf>
    <xf numFmtId="0" fontId="11" fillId="0" borderId="22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" fontId="11" fillId="0" borderId="22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192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132</v>
      </c>
      <c r="C6" s="22"/>
    </row>
    <row r="7" spans="1:3" ht="88.5" customHeight="1">
      <c r="B7" s="164" t="s">
        <v>522</v>
      </c>
      <c r="C7" s="164"/>
    </row>
    <row r="8" spans="1:3" ht="15.75">
      <c r="A8" s="17" t="s">
        <v>373</v>
      </c>
      <c r="B8" s="17"/>
      <c r="C8" s="17"/>
    </row>
    <row r="9" spans="1:3" ht="15.75">
      <c r="A9" s="163" t="s">
        <v>454</v>
      </c>
      <c r="B9" s="163"/>
      <c r="C9" s="163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178</v>
      </c>
      <c r="B13" s="11" t="s">
        <v>179</v>
      </c>
      <c r="C13" s="8" t="s">
        <v>180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60" t="s">
        <v>371</v>
      </c>
      <c r="B15" s="161"/>
      <c r="C15" s="162"/>
    </row>
    <row r="16" spans="1:3" ht="31.5">
      <c r="A16" s="14" t="s">
        <v>181</v>
      </c>
      <c r="B16" s="10" t="s">
        <v>182</v>
      </c>
      <c r="C16" s="18">
        <v>100</v>
      </c>
    </row>
    <row r="17" spans="1:3" ht="18" customHeight="1">
      <c r="A17" s="14" t="s">
        <v>183</v>
      </c>
      <c r="B17" s="10" t="s">
        <v>186</v>
      </c>
      <c r="C17" s="18">
        <v>100</v>
      </c>
    </row>
    <row r="18" spans="1:3" ht="31.5">
      <c r="A18" s="14" t="s">
        <v>187</v>
      </c>
      <c r="B18" s="10" t="s">
        <v>188</v>
      </c>
      <c r="C18" s="18">
        <v>100</v>
      </c>
    </row>
    <row r="19" spans="1:3" ht="18" customHeight="1">
      <c r="A19" s="160" t="s">
        <v>372</v>
      </c>
      <c r="B19" s="161"/>
      <c r="C19" s="162"/>
    </row>
    <row r="20" spans="1:3" ht="18.75" customHeight="1">
      <c r="A20" s="14" t="s">
        <v>189</v>
      </c>
      <c r="B20" s="10" t="s">
        <v>191</v>
      </c>
      <c r="C20" s="18">
        <v>100</v>
      </c>
    </row>
    <row r="21" spans="1:3" ht="15.75">
      <c r="A21" s="14" t="s">
        <v>190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I33" sqref="I33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170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65" t="s">
        <v>246</v>
      </c>
      <c r="E3" s="165"/>
      <c r="F3" s="165"/>
      <c r="G3" s="165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65" t="s">
        <v>141</v>
      </c>
      <c r="F6" s="165"/>
      <c r="G6" s="165"/>
      <c r="H6" s="2"/>
    </row>
    <row r="7" spans="1:8" ht="84.75" customHeight="1">
      <c r="D7" s="164" t="s">
        <v>531</v>
      </c>
      <c r="E7" s="164"/>
      <c r="F7" s="164"/>
      <c r="G7" s="164"/>
    </row>
    <row r="8" spans="1:8" ht="59.25" customHeight="1">
      <c r="A8" s="166" t="s">
        <v>468</v>
      </c>
      <c r="B8" s="179"/>
      <c r="C8" s="179"/>
      <c r="D8" s="179"/>
      <c r="E8" s="179"/>
      <c r="F8" s="179"/>
      <c r="G8" s="179"/>
    </row>
    <row r="9" spans="1:8" ht="24.75" customHeight="1">
      <c r="A9" s="166" t="s">
        <v>469</v>
      </c>
      <c r="B9" s="166"/>
      <c r="C9" s="166"/>
      <c r="D9" s="166"/>
      <c r="E9" s="166"/>
      <c r="F9" s="166"/>
      <c r="G9" s="166"/>
    </row>
    <row r="11" spans="1:8">
      <c r="A11" s="178" t="s">
        <v>177</v>
      </c>
      <c r="B11" s="178" t="s">
        <v>171</v>
      </c>
      <c r="C11" s="178" t="s">
        <v>176</v>
      </c>
      <c r="D11" s="181" t="s">
        <v>243</v>
      </c>
      <c r="E11" s="178" t="s">
        <v>175</v>
      </c>
      <c r="F11" s="178" t="s">
        <v>174</v>
      </c>
      <c r="G11" s="178" t="s">
        <v>173</v>
      </c>
    </row>
    <row r="12" spans="1:8" ht="57.75" customHeight="1">
      <c r="A12" s="178"/>
      <c r="B12" s="178"/>
      <c r="C12" s="178"/>
      <c r="D12" s="182"/>
      <c r="E12" s="178"/>
      <c r="F12" s="178"/>
      <c r="G12" s="178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172</v>
      </c>
      <c r="C14" s="7" t="s">
        <v>172</v>
      </c>
      <c r="D14" s="7">
        <v>0</v>
      </c>
      <c r="E14" s="7">
        <v>0</v>
      </c>
      <c r="F14" s="7">
        <v>0</v>
      </c>
      <c r="G14" s="7" t="s">
        <v>172</v>
      </c>
    </row>
    <row r="16" spans="1:8" ht="38.25" customHeight="1">
      <c r="A16" s="166"/>
      <c r="B16" s="166"/>
      <c r="C16" s="166"/>
      <c r="D16" s="166"/>
      <c r="E16" s="166"/>
      <c r="F16" s="166"/>
      <c r="G16" s="166"/>
    </row>
    <row r="17" spans="1:7">
      <c r="A17" s="45"/>
      <c r="B17" s="45"/>
      <c r="C17" s="45"/>
      <c r="D17" s="45"/>
      <c r="E17" s="45"/>
      <c r="F17" s="45"/>
      <c r="G17" s="45"/>
    </row>
    <row r="18" spans="1:7" ht="15.75">
      <c r="A18" s="177"/>
      <c r="B18" s="177"/>
      <c r="C18" s="177"/>
      <c r="D18" s="177"/>
      <c r="E18" s="177"/>
      <c r="F18" s="177"/>
      <c r="G18" s="177"/>
    </row>
    <row r="19" spans="1:7" ht="15.75">
      <c r="A19" s="177"/>
      <c r="B19" s="177"/>
      <c r="C19" s="177"/>
      <c r="D19" s="129"/>
      <c r="E19" s="177"/>
      <c r="F19" s="177"/>
      <c r="G19" s="129"/>
    </row>
    <row r="20" spans="1:7" ht="33" customHeight="1">
      <c r="A20" s="177"/>
      <c r="B20" s="177"/>
      <c r="C20" s="177"/>
      <c r="D20" s="130"/>
      <c r="E20" s="180"/>
      <c r="F20" s="180"/>
      <c r="G20" s="130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5"/>
      <c r="E3" s="165"/>
      <c r="F3" s="165"/>
      <c r="G3" s="165"/>
    </row>
    <row r="4" spans="1:8" ht="15.75" hidden="1">
      <c r="G4" s="2"/>
    </row>
    <row r="5" spans="1:8" ht="15.75" hidden="1">
      <c r="G5" s="2"/>
    </row>
    <row r="6" spans="1:8" ht="15.75" hidden="1">
      <c r="E6" s="165"/>
      <c r="F6" s="165"/>
      <c r="G6" s="165"/>
    </row>
    <row r="7" spans="1:8" hidden="1"/>
    <row r="8" spans="1:8" ht="53.25" hidden="1" customHeight="1">
      <c r="A8" s="166"/>
      <c r="B8" s="179"/>
      <c r="C8" s="179"/>
      <c r="D8" s="179"/>
      <c r="E8" s="179"/>
      <c r="F8" s="179"/>
      <c r="G8" s="179"/>
    </row>
    <row r="9" spans="1:8" ht="30.75" hidden="1" customHeight="1">
      <c r="A9" s="166"/>
      <c r="B9" s="166"/>
      <c r="C9" s="166"/>
      <c r="D9" s="166"/>
      <c r="E9" s="166"/>
      <c r="F9" s="166"/>
      <c r="G9" s="166"/>
    </row>
    <row r="10" spans="1:8" ht="16.5" customHeight="1">
      <c r="B10" s="2"/>
    </row>
    <row r="11" spans="1:8" ht="107.25" customHeight="1">
      <c r="B11" s="40" t="s">
        <v>115</v>
      </c>
      <c r="C11" s="164" t="s">
        <v>532</v>
      </c>
      <c r="D11" s="164"/>
    </row>
    <row r="12" spans="1:8" ht="72" customHeight="1">
      <c r="A12" s="166" t="s">
        <v>470</v>
      </c>
      <c r="B12" s="166"/>
      <c r="C12" s="166"/>
      <c r="D12" s="166"/>
    </row>
    <row r="13" spans="1:8" ht="54" customHeight="1" thickBot="1">
      <c r="A13" s="188" t="s">
        <v>234</v>
      </c>
      <c r="B13" s="188"/>
      <c r="C13" s="188"/>
      <c r="D13" s="188"/>
      <c r="E13" s="45"/>
      <c r="F13" s="45"/>
      <c r="G13" s="45"/>
      <c r="H13" s="45"/>
    </row>
    <row r="14" spans="1:8" ht="28.5" customHeight="1" thickBot="1">
      <c r="A14" s="183" t="s">
        <v>114</v>
      </c>
      <c r="B14" s="185" t="s">
        <v>71</v>
      </c>
      <c r="C14" s="186"/>
      <c r="D14" s="187"/>
    </row>
    <row r="15" spans="1:8" ht="15.75" thickBot="1">
      <c r="A15" s="184"/>
      <c r="B15" s="47" t="s">
        <v>377</v>
      </c>
      <c r="C15" s="48" t="s">
        <v>420</v>
      </c>
      <c r="D15" s="49" t="s">
        <v>453</v>
      </c>
    </row>
    <row r="16" spans="1:8" ht="30.75" thickBot="1">
      <c r="A16" s="46" t="s">
        <v>116</v>
      </c>
      <c r="B16" s="83">
        <v>29744.21</v>
      </c>
      <c r="C16" s="85">
        <v>0</v>
      </c>
      <c r="D16" s="8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7"/>
  <sheetViews>
    <sheetView topLeftCell="A70" workbookViewId="0">
      <selection activeCell="C74" sqref="C74:C76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65" t="s">
        <v>249</v>
      </c>
      <c r="D3" s="165"/>
      <c r="E3" s="16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65" t="s">
        <v>133</v>
      </c>
      <c r="D6" s="165"/>
      <c r="E6" s="165"/>
    </row>
    <row r="7" spans="1:5" ht="88.5" customHeight="1">
      <c r="B7" s="164" t="s">
        <v>523</v>
      </c>
      <c r="C7" s="164"/>
      <c r="D7" s="164"/>
      <c r="E7" s="164"/>
    </row>
    <row r="8" spans="1:5" ht="36.75" customHeight="1">
      <c r="A8" s="166" t="s">
        <v>451</v>
      </c>
      <c r="B8" s="166"/>
      <c r="C8" s="166"/>
      <c r="D8" s="166"/>
      <c r="E8" s="166"/>
    </row>
    <row r="12" spans="1:5" ht="15.75">
      <c r="A12" s="167" t="s">
        <v>193</v>
      </c>
      <c r="B12" s="167" t="s">
        <v>11</v>
      </c>
      <c r="C12" s="169" t="s">
        <v>37</v>
      </c>
      <c r="D12" s="170"/>
      <c r="E12" s="171"/>
    </row>
    <row r="13" spans="1:5" ht="15.75">
      <c r="A13" s="168"/>
      <c r="B13" s="168"/>
      <c r="C13" s="8" t="s">
        <v>452</v>
      </c>
      <c r="D13" s="8" t="s">
        <v>420</v>
      </c>
      <c r="E13" s="127" t="s">
        <v>453</v>
      </c>
    </row>
    <row r="14" spans="1:5" ht="31.5">
      <c r="A14" s="14" t="s">
        <v>12</v>
      </c>
      <c r="B14" s="8" t="s">
        <v>13</v>
      </c>
      <c r="C14" s="55">
        <f>C15+C23+C34+C38+C4+C43+C48</f>
        <v>1817753</v>
      </c>
      <c r="D14" s="55">
        <f t="shared" ref="D14" si="0">D15+D23+D34+D38+D4+D43</f>
        <v>1596971.6</v>
      </c>
      <c r="E14" s="55">
        <f>E15+E23+E34+E38+E43</f>
        <v>1600621.6</v>
      </c>
    </row>
    <row r="15" spans="1:5" ht="15.75">
      <c r="A15" s="14" t="s">
        <v>194</v>
      </c>
      <c r="B15" s="8" t="s">
        <v>368</v>
      </c>
      <c r="C15" s="50">
        <f>C16</f>
        <v>286300</v>
      </c>
      <c r="D15" s="50">
        <f t="shared" ref="D15:E15" si="1">D16</f>
        <v>325500</v>
      </c>
      <c r="E15" s="50">
        <f t="shared" si="1"/>
        <v>325500</v>
      </c>
    </row>
    <row r="16" spans="1:5" ht="15.75">
      <c r="A16" s="14" t="s">
        <v>14</v>
      </c>
      <c r="B16" s="9" t="s">
        <v>15</v>
      </c>
      <c r="C16" s="50">
        <f>C17+C19+C21</f>
        <v>286300</v>
      </c>
      <c r="D16" s="50">
        <f t="shared" ref="D16:E16" si="2">D17+D19+D21</f>
        <v>325500</v>
      </c>
      <c r="E16" s="50">
        <f t="shared" si="2"/>
        <v>325500</v>
      </c>
    </row>
    <row r="17" spans="1:5" ht="126">
      <c r="A17" s="7" t="s">
        <v>195</v>
      </c>
      <c r="B17" s="10" t="s">
        <v>17</v>
      </c>
      <c r="C17" s="56">
        <v>280000</v>
      </c>
      <c r="D17" s="56">
        <v>312500</v>
      </c>
      <c r="E17" s="56">
        <v>312500</v>
      </c>
    </row>
    <row r="18" spans="1:5" ht="126">
      <c r="A18" s="7" t="s">
        <v>16</v>
      </c>
      <c r="B18" s="10" t="s">
        <v>374</v>
      </c>
      <c r="C18" s="56">
        <v>280000</v>
      </c>
      <c r="D18" s="56">
        <v>312500</v>
      </c>
      <c r="E18" s="56">
        <v>312500</v>
      </c>
    </row>
    <row r="19" spans="1:5" ht="175.5" customHeight="1">
      <c r="A19" s="7" t="s">
        <v>196</v>
      </c>
      <c r="B19" s="19" t="s">
        <v>197</v>
      </c>
      <c r="C19" s="56">
        <v>1900</v>
      </c>
      <c r="D19" s="56">
        <v>500</v>
      </c>
      <c r="E19" s="56">
        <v>500</v>
      </c>
    </row>
    <row r="20" spans="1:5" ht="172.5" customHeight="1">
      <c r="A20" s="7" t="s">
        <v>18</v>
      </c>
      <c r="B20" s="19" t="s">
        <v>197</v>
      </c>
      <c r="C20" s="56">
        <v>1900</v>
      </c>
      <c r="D20" s="56">
        <v>500</v>
      </c>
      <c r="E20" s="56">
        <v>500</v>
      </c>
    </row>
    <row r="21" spans="1:5" ht="78.75">
      <c r="A21" s="7" t="s">
        <v>198</v>
      </c>
      <c r="B21" s="10" t="s">
        <v>48</v>
      </c>
      <c r="C21" s="56">
        <v>4400</v>
      </c>
      <c r="D21" s="56">
        <v>12500</v>
      </c>
      <c r="E21" s="56">
        <v>12500</v>
      </c>
    </row>
    <row r="22" spans="1:5" ht="78.75">
      <c r="A22" s="7" t="s">
        <v>19</v>
      </c>
      <c r="B22" s="10" t="s">
        <v>48</v>
      </c>
      <c r="C22" s="56">
        <v>4400</v>
      </c>
      <c r="D22" s="56">
        <v>12500</v>
      </c>
      <c r="E22" s="56">
        <v>12500</v>
      </c>
    </row>
    <row r="23" spans="1:5" ht="15.75">
      <c r="A23" s="14" t="s">
        <v>375</v>
      </c>
      <c r="B23" s="8" t="s">
        <v>20</v>
      </c>
      <c r="C23" s="55">
        <f>C24+C27</f>
        <v>1253000</v>
      </c>
      <c r="D23" s="55">
        <f t="shared" ref="D23:E23" si="3">D24+D27</f>
        <v>1025000</v>
      </c>
      <c r="E23" s="55">
        <f t="shared" si="3"/>
        <v>1025000</v>
      </c>
    </row>
    <row r="24" spans="1:5" ht="15.75">
      <c r="A24" s="86" t="s">
        <v>378</v>
      </c>
      <c r="B24" s="35" t="s">
        <v>21</v>
      </c>
      <c r="C24" s="55">
        <f>C25</f>
        <v>505000</v>
      </c>
      <c r="D24" s="20">
        <f>D25</f>
        <v>300000</v>
      </c>
      <c r="E24" s="20">
        <f>E25</f>
        <v>300000</v>
      </c>
    </row>
    <row r="25" spans="1:5" ht="78.75">
      <c r="A25" s="7" t="s">
        <v>199</v>
      </c>
      <c r="B25" s="10" t="s">
        <v>38</v>
      </c>
      <c r="C25" s="56">
        <v>505000</v>
      </c>
      <c r="D25" s="56">
        <v>300000</v>
      </c>
      <c r="E25" s="56">
        <v>300000</v>
      </c>
    </row>
    <row r="26" spans="1:5" ht="78.75">
      <c r="A26" s="7" t="s">
        <v>22</v>
      </c>
      <c r="B26" s="10" t="s">
        <v>38</v>
      </c>
      <c r="C26" s="56">
        <v>505000</v>
      </c>
      <c r="D26" s="56">
        <v>300000</v>
      </c>
      <c r="E26" s="56">
        <v>300000</v>
      </c>
    </row>
    <row r="27" spans="1:5" ht="15.75">
      <c r="A27" s="14" t="s">
        <v>200</v>
      </c>
      <c r="B27" s="9" t="s">
        <v>23</v>
      </c>
      <c r="C27" s="55">
        <f>C28+C31</f>
        <v>748000</v>
      </c>
      <c r="D27" s="55">
        <f t="shared" ref="D27:E27" si="4">D28+D31</f>
        <v>725000</v>
      </c>
      <c r="E27" s="55">
        <f t="shared" si="4"/>
        <v>725000</v>
      </c>
    </row>
    <row r="28" spans="1:5" ht="15.75">
      <c r="A28" s="7" t="s">
        <v>201</v>
      </c>
      <c r="B28" s="10" t="s">
        <v>202</v>
      </c>
      <c r="C28" s="56">
        <v>208000</v>
      </c>
      <c r="D28" s="56">
        <v>205000</v>
      </c>
      <c r="E28" s="56">
        <v>205000</v>
      </c>
    </row>
    <row r="29" spans="1:5" ht="63">
      <c r="A29" s="7" t="s">
        <v>203</v>
      </c>
      <c r="B29" s="10" t="s">
        <v>25</v>
      </c>
      <c r="C29" s="56">
        <v>208000</v>
      </c>
      <c r="D29" s="56">
        <v>205000</v>
      </c>
      <c r="E29" s="56">
        <v>205000</v>
      </c>
    </row>
    <row r="30" spans="1:5" ht="63">
      <c r="A30" s="7" t="s">
        <v>24</v>
      </c>
      <c r="B30" s="10" t="s">
        <v>25</v>
      </c>
      <c r="C30" s="56">
        <v>208000</v>
      </c>
      <c r="D30" s="56">
        <v>205000</v>
      </c>
      <c r="E30" s="56">
        <v>205000</v>
      </c>
    </row>
    <row r="31" spans="1:5" ht="15.75">
      <c r="A31" s="7" t="s">
        <v>204</v>
      </c>
      <c r="B31" s="10" t="s">
        <v>205</v>
      </c>
      <c r="C31" s="56">
        <v>540000</v>
      </c>
      <c r="D31" s="56">
        <v>520000</v>
      </c>
      <c r="E31" s="56">
        <v>520000</v>
      </c>
    </row>
    <row r="32" spans="1:5" ht="63">
      <c r="A32" s="7" t="s">
        <v>206</v>
      </c>
      <c r="B32" s="10" t="s">
        <v>27</v>
      </c>
      <c r="C32" s="56">
        <v>540000</v>
      </c>
      <c r="D32" s="56">
        <v>520000</v>
      </c>
      <c r="E32" s="56">
        <v>520000</v>
      </c>
    </row>
    <row r="33" spans="1:5" ht="63">
      <c r="A33" s="7" t="s">
        <v>26</v>
      </c>
      <c r="B33" s="10" t="s">
        <v>27</v>
      </c>
      <c r="C33" s="56">
        <v>540000</v>
      </c>
      <c r="D33" s="56">
        <v>520000</v>
      </c>
      <c r="E33" s="56">
        <v>520000</v>
      </c>
    </row>
    <row r="34" spans="1:5" ht="15.75">
      <c r="A34" s="14" t="s">
        <v>433</v>
      </c>
      <c r="B34" s="8" t="s">
        <v>434</v>
      </c>
      <c r="C34" s="120">
        <f>C35</f>
        <v>15953</v>
      </c>
      <c r="D34" s="120">
        <f t="shared" ref="D34:E34" si="5">D35</f>
        <v>0</v>
      </c>
      <c r="E34" s="120">
        <f t="shared" si="5"/>
        <v>0</v>
      </c>
    </row>
    <row r="35" spans="1:5" ht="67.5" customHeight="1">
      <c r="A35" s="7" t="s">
        <v>435</v>
      </c>
      <c r="B35" s="10" t="s">
        <v>436</v>
      </c>
      <c r="C35" s="21">
        <v>15953</v>
      </c>
      <c r="D35" s="21">
        <v>0</v>
      </c>
      <c r="E35" s="21">
        <v>0</v>
      </c>
    </row>
    <row r="36" spans="1:5" ht="110.25">
      <c r="A36" s="7" t="s">
        <v>437</v>
      </c>
      <c r="B36" s="10" t="s">
        <v>60</v>
      </c>
      <c r="C36" s="21">
        <v>15953</v>
      </c>
      <c r="D36" s="21">
        <v>0</v>
      </c>
      <c r="E36" s="21">
        <v>0</v>
      </c>
    </row>
    <row r="37" spans="1:5" ht="110.25">
      <c r="A37" s="7" t="s">
        <v>207</v>
      </c>
      <c r="B37" s="10" t="s">
        <v>60</v>
      </c>
      <c r="C37" s="21">
        <v>15953</v>
      </c>
      <c r="D37" s="21">
        <v>0</v>
      </c>
      <c r="E37" s="21">
        <v>0</v>
      </c>
    </row>
    <row r="38" spans="1:5" ht="78.75">
      <c r="A38" s="14" t="s">
        <v>28</v>
      </c>
      <c r="B38" s="8" t="s">
        <v>29</v>
      </c>
      <c r="C38" s="55">
        <f>C39</f>
        <v>230000</v>
      </c>
      <c r="D38" s="55">
        <f t="shared" ref="D38:E38" si="6">D39</f>
        <v>210171.6</v>
      </c>
      <c r="E38" s="55">
        <f t="shared" si="6"/>
        <v>210171.6</v>
      </c>
    </row>
    <row r="39" spans="1:5" ht="144" customHeight="1">
      <c r="A39" s="7" t="s">
        <v>369</v>
      </c>
      <c r="B39" s="19" t="s">
        <v>208</v>
      </c>
      <c r="C39" s="56">
        <v>230000</v>
      </c>
      <c r="D39" s="56">
        <v>210171.6</v>
      </c>
      <c r="E39" s="56">
        <v>210171.6</v>
      </c>
    </row>
    <row r="40" spans="1:5" ht="113.25" customHeight="1">
      <c r="A40" s="7" t="s">
        <v>210</v>
      </c>
      <c r="B40" s="19" t="s">
        <v>209</v>
      </c>
      <c r="C40" s="56">
        <v>230000</v>
      </c>
      <c r="D40" s="56">
        <v>210171.6</v>
      </c>
      <c r="E40" s="56">
        <v>210171.6</v>
      </c>
    </row>
    <row r="41" spans="1:5" ht="113.25" customHeight="1">
      <c r="A41" s="7" t="s">
        <v>212</v>
      </c>
      <c r="B41" s="10" t="s">
        <v>211</v>
      </c>
      <c r="C41" s="56">
        <v>230000</v>
      </c>
      <c r="D41" s="56">
        <v>210171.6</v>
      </c>
      <c r="E41" s="56">
        <v>210171.6</v>
      </c>
    </row>
    <row r="42" spans="1:5" ht="94.5">
      <c r="A42" s="7" t="s">
        <v>217</v>
      </c>
      <c r="B42" s="10" t="s">
        <v>211</v>
      </c>
      <c r="C42" s="56">
        <v>230000</v>
      </c>
      <c r="D42" s="56">
        <v>210171.6</v>
      </c>
      <c r="E42" s="56">
        <v>210171.6</v>
      </c>
    </row>
    <row r="43" spans="1:5" ht="47.25">
      <c r="A43" s="14" t="s">
        <v>218</v>
      </c>
      <c r="B43" s="8" t="s">
        <v>370</v>
      </c>
      <c r="C43" s="55">
        <f>C44</f>
        <v>30500</v>
      </c>
      <c r="D43" s="55">
        <f t="shared" ref="D43:E43" si="7">D44</f>
        <v>36300</v>
      </c>
      <c r="E43" s="55">
        <f t="shared" si="7"/>
        <v>39950</v>
      </c>
    </row>
    <row r="44" spans="1:5" ht="31.5">
      <c r="A44" s="7" t="s">
        <v>235</v>
      </c>
      <c r="B44" s="10" t="s">
        <v>236</v>
      </c>
      <c r="C44" s="56">
        <v>30500</v>
      </c>
      <c r="D44" s="56">
        <v>36300</v>
      </c>
      <c r="E44" s="56">
        <v>39950</v>
      </c>
    </row>
    <row r="45" spans="1:5" ht="54" customHeight="1">
      <c r="A45" s="7" t="s">
        <v>376</v>
      </c>
      <c r="B45" s="128" t="s">
        <v>450</v>
      </c>
      <c r="C45" s="56">
        <v>30500</v>
      </c>
      <c r="D45" s="56">
        <v>36300</v>
      </c>
      <c r="E45" s="56">
        <v>39950</v>
      </c>
    </row>
    <row r="46" spans="1:5" ht="70.5" customHeight="1">
      <c r="A46" s="7" t="s">
        <v>187</v>
      </c>
      <c r="B46" s="10" t="s">
        <v>188</v>
      </c>
      <c r="C46" s="56">
        <v>30500</v>
      </c>
      <c r="D46" s="56">
        <v>36300</v>
      </c>
      <c r="E46" s="56">
        <v>39950</v>
      </c>
    </row>
    <row r="47" spans="1:5" ht="63">
      <c r="A47" s="7" t="s">
        <v>237</v>
      </c>
      <c r="B47" s="10" t="s">
        <v>188</v>
      </c>
      <c r="C47" s="56">
        <v>30500</v>
      </c>
      <c r="D47" s="56">
        <v>36300</v>
      </c>
      <c r="E47" s="56">
        <v>39950</v>
      </c>
    </row>
    <row r="48" spans="1:5" ht="47.25">
      <c r="A48" s="14" t="s">
        <v>533</v>
      </c>
      <c r="B48" s="9" t="s">
        <v>534</v>
      </c>
      <c r="C48" s="55">
        <f>C49</f>
        <v>2000</v>
      </c>
      <c r="D48" s="55">
        <f t="shared" ref="D48:E48" si="8">D49</f>
        <v>0</v>
      </c>
      <c r="E48" s="55">
        <f t="shared" si="8"/>
        <v>0</v>
      </c>
    </row>
    <row r="49" spans="1:5" ht="15.75">
      <c r="A49" s="7" t="s">
        <v>535</v>
      </c>
      <c r="B49" s="10" t="s">
        <v>536</v>
      </c>
      <c r="C49" s="56">
        <v>2000</v>
      </c>
      <c r="D49" s="21">
        <v>0</v>
      </c>
      <c r="E49" s="21">
        <v>0</v>
      </c>
    </row>
    <row r="50" spans="1:5" ht="47.25">
      <c r="A50" s="7" t="s">
        <v>537</v>
      </c>
      <c r="B50" s="10" t="s">
        <v>538</v>
      </c>
      <c r="C50" s="56">
        <v>2000</v>
      </c>
      <c r="D50" s="21">
        <v>0</v>
      </c>
      <c r="E50" s="21">
        <v>0</v>
      </c>
    </row>
    <row r="51" spans="1:5" ht="47.25">
      <c r="A51" s="7" t="s">
        <v>539</v>
      </c>
      <c r="B51" s="10" t="s">
        <v>538</v>
      </c>
      <c r="C51" s="56">
        <v>2000</v>
      </c>
      <c r="D51" s="21">
        <v>0</v>
      </c>
      <c r="E51" s="21">
        <v>0</v>
      </c>
    </row>
    <row r="52" spans="1:5" ht="47.25">
      <c r="A52" s="7" t="s">
        <v>540</v>
      </c>
      <c r="B52" s="10" t="s">
        <v>538</v>
      </c>
      <c r="C52" s="56">
        <v>2000</v>
      </c>
      <c r="D52" s="21">
        <v>0</v>
      </c>
      <c r="E52" s="21">
        <v>0</v>
      </c>
    </row>
    <row r="53" spans="1:5" ht="15.75">
      <c r="A53" s="11" t="s">
        <v>30</v>
      </c>
      <c r="B53" s="11" t="s">
        <v>31</v>
      </c>
      <c r="C53" s="20">
        <f>C54</f>
        <v>14979610.74</v>
      </c>
      <c r="D53" s="20">
        <f t="shared" ref="D53:E53" si="9">D54</f>
        <v>10211720.279999999</v>
      </c>
      <c r="E53" s="20">
        <f t="shared" si="9"/>
        <v>10219420.279999999</v>
      </c>
    </row>
    <row r="54" spans="1:5" ht="47.25">
      <c r="A54" s="14" t="s">
        <v>32</v>
      </c>
      <c r="B54" s="9" t="s">
        <v>33</v>
      </c>
      <c r="C54" s="20">
        <f>C55+C62+C69+C73</f>
        <v>14979610.74</v>
      </c>
      <c r="D54" s="20">
        <f t="shared" ref="D54:E54" si="10">D55+D62+D69+D73</f>
        <v>10211720.279999999</v>
      </c>
      <c r="E54" s="20">
        <f t="shared" si="10"/>
        <v>10219420.279999999</v>
      </c>
    </row>
    <row r="55" spans="1:5" ht="31.5">
      <c r="A55" s="7" t="s">
        <v>419</v>
      </c>
      <c r="B55" s="10" t="s">
        <v>238</v>
      </c>
      <c r="C55" s="21">
        <f>C56+C59</f>
        <v>9502280</v>
      </c>
      <c r="D55" s="21">
        <f t="shared" ref="D55:E55" si="11">D56+D59</f>
        <v>8336400</v>
      </c>
      <c r="E55" s="21">
        <f t="shared" si="11"/>
        <v>8335700</v>
      </c>
    </row>
    <row r="56" spans="1:5" ht="31.5">
      <c r="A56" s="7" t="s">
        <v>379</v>
      </c>
      <c r="B56" s="10" t="s">
        <v>239</v>
      </c>
      <c r="C56" s="21">
        <v>9170700</v>
      </c>
      <c r="D56" s="21">
        <v>8336400</v>
      </c>
      <c r="E56" s="21">
        <v>8335700</v>
      </c>
    </row>
    <row r="57" spans="1:5" ht="47.25">
      <c r="A57" s="7" t="s">
        <v>380</v>
      </c>
      <c r="B57" s="10" t="s">
        <v>34</v>
      </c>
      <c r="C57" s="21">
        <v>9170700</v>
      </c>
      <c r="D57" s="21">
        <v>8336400</v>
      </c>
      <c r="E57" s="21">
        <v>8335700</v>
      </c>
    </row>
    <row r="58" spans="1:5" ht="47.25">
      <c r="A58" s="7" t="s">
        <v>381</v>
      </c>
      <c r="B58" s="10" t="s">
        <v>34</v>
      </c>
      <c r="C58" s="21">
        <v>9170700</v>
      </c>
      <c r="D58" s="21">
        <v>8336400</v>
      </c>
      <c r="E58" s="21">
        <v>8335700</v>
      </c>
    </row>
    <row r="59" spans="1:5" ht="47.25" customHeight="1">
      <c r="A59" s="7" t="s">
        <v>471</v>
      </c>
      <c r="B59" s="10" t="s">
        <v>472</v>
      </c>
      <c r="C59" s="56">
        <v>331580</v>
      </c>
      <c r="D59" s="21">
        <v>0</v>
      </c>
      <c r="E59" s="21">
        <v>0</v>
      </c>
    </row>
    <row r="60" spans="1:5" ht="47.25">
      <c r="A60" s="7" t="s">
        <v>473</v>
      </c>
      <c r="B60" s="10" t="s">
        <v>354</v>
      </c>
      <c r="C60" s="56">
        <v>331580</v>
      </c>
      <c r="D60" s="21">
        <v>0</v>
      </c>
      <c r="E60" s="21">
        <v>0</v>
      </c>
    </row>
    <row r="61" spans="1:5" ht="47.25">
      <c r="A61" s="7" t="s">
        <v>382</v>
      </c>
      <c r="B61" s="10" t="s">
        <v>354</v>
      </c>
      <c r="C61" s="56">
        <v>331580</v>
      </c>
      <c r="D61" s="21">
        <v>0</v>
      </c>
      <c r="E61" s="21">
        <v>0</v>
      </c>
    </row>
    <row r="62" spans="1:5" ht="47.25">
      <c r="A62" s="14" t="s">
        <v>474</v>
      </c>
      <c r="B62" s="9" t="s">
        <v>475</v>
      </c>
      <c r="C62" s="20">
        <f>C63+C66</f>
        <v>691169.5</v>
      </c>
      <c r="D62" s="20">
        <f t="shared" ref="D62:E62" si="12">D66</f>
        <v>0</v>
      </c>
      <c r="E62" s="20">
        <f t="shared" si="12"/>
        <v>0</v>
      </c>
    </row>
    <row r="63" spans="1:5" ht="31.5">
      <c r="A63" s="7" t="s">
        <v>493</v>
      </c>
      <c r="B63" s="10" t="s">
        <v>496</v>
      </c>
      <c r="C63" s="21">
        <f>C64</f>
        <v>53763.5</v>
      </c>
      <c r="D63" s="21">
        <f t="shared" ref="D63:E64" si="13">D64</f>
        <v>0</v>
      </c>
      <c r="E63" s="21">
        <f t="shared" si="13"/>
        <v>0</v>
      </c>
    </row>
    <row r="64" spans="1:5" ht="38.25" customHeight="1">
      <c r="A64" s="7" t="s">
        <v>494</v>
      </c>
      <c r="B64" s="10" t="s">
        <v>497</v>
      </c>
      <c r="C64" s="21">
        <f>C65</f>
        <v>53763.5</v>
      </c>
      <c r="D64" s="21">
        <f t="shared" si="13"/>
        <v>0</v>
      </c>
      <c r="E64" s="21">
        <f t="shared" si="13"/>
        <v>0</v>
      </c>
    </row>
    <row r="65" spans="1:5" ht="31.5">
      <c r="A65" s="7" t="s">
        <v>495</v>
      </c>
      <c r="B65" s="10" t="s">
        <v>497</v>
      </c>
      <c r="C65" s="21">
        <v>53763.5</v>
      </c>
      <c r="D65" s="21">
        <v>0</v>
      </c>
      <c r="E65" s="21">
        <v>0</v>
      </c>
    </row>
    <row r="66" spans="1:5" ht="15.75">
      <c r="A66" s="7" t="s">
        <v>476</v>
      </c>
      <c r="B66" s="10" t="s">
        <v>477</v>
      </c>
      <c r="C66" s="56">
        <v>637406</v>
      </c>
      <c r="D66" s="21">
        <v>0</v>
      </c>
      <c r="E66" s="21">
        <v>0</v>
      </c>
    </row>
    <row r="67" spans="1:5" ht="31.5">
      <c r="A67" s="7" t="s">
        <v>478</v>
      </c>
      <c r="B67" s="10" t="s">
        <v>35</v>
      </c>
      <c r="C67" s="56">
        <v>637406</v>
      </c>
      <c r="D67" s="21">
        <v>0</v>
      </c>
      <c r="E67" s="21">
        <v>0</v>
      </c>
    </row>
    <row r="68" spans="1:5" ht="31.5">
      <c r="A68" s="7" t="s">
        <v>383</v>
      </c>
      <c r="B68" s="10" t="s">
        <v>35</v>
      </c>
      <c r="C68" s="56">
        <v>637406</v>
      </c>
      <c r="D68" s="21">
        <v>0</v>
      </c>
      <c r="E68" s="21">
        <v>0</v>
      </c>
    </row>
    <row r="69" spans="1:5" ht="31.5">
      <c r="A69" s="14" t="s">
        <v>384</v>
      </c>
      <c r="B69" s="9" t="s">
        <v>240</v>
      </c>
      <c r="C69" s="51">
        <f>C70</f>
        <v>252675</v>
      </c>
      <c r="D69" s="51">
        <f>D70</f>
        <v>246500</v>
      </c>
      <c r="E69" s="51">
        <f>E70</f>
        <v>254900</v>
      </c>
    </row>
    <row r="70" spans="1:5" ht="78.75">
      <c r="A70" s="14" t="s">
        <v>385</v>
      </c>
      <c r="B70" s="9" t="s">
        <v>498</v>
      </c>
      <c r="C70" s="51">
        <v>252675</v>
      </c>
      <c r="D70" s="51">
        <v>246500</v>
      </c>
      <c r="E70" s="51">
        <v>254900</v>
      </c>
    </row>
    <row r="71" spans="1:5" ht="78.75">
      <c r="A71" s="7" t="s">
        <v>387</v>
      </c>
      <c r="B71" s="10" t="s">
        <v>499</v>
      </c>
      <c r="C71" s="56">
        <v>252675</v>
      </c>
      <c r="D71" s="56">
        <v>246500</v>
      </c>
      <c r="E71" s="56">
        <v>254900</v>
      </c>
    </row>
    <row r="72" spans="1:5" ht="78.75">
      <c r="A72" s="7" t="s">
        <v>386</v>
      </c>
      <c r="B72" s="10" t="s">
        <v>499</v>
      </c>
      <c r="C72" s="56">
        <v>252675</v>
      </c>
      <c r="D72" s="56">
        <v>246500</v>
      </c>
      <c r="E72" s="56">
        <v>254900</v>
      </c>
    </row>
    <row r="73" spans="1:5" ht="15.75">
      <c r="A73" s="14" t="s">
        <v>388</v>
      </c>
      <c r="B73" s="9" t="s">
        <v>262</v>
      </c>
      <c r="C73" s="20">
        <f>C74</f>
        <v>4533486.24</v>
      </c>
      <c r="D73" s="20">
        <f t="shared" ref="D73:E73" si="14">D74</f>
        <v>1628820.28</v>
      </c>
      <c r="E73" s="20">
        <f t="shared" si="14"/>
        <v>1628820.28</v>
      </c>
    </row>
    <row r="74" spans="1:5" ht="94.5">
      <c r="A74" s="7" t="s">
        <v>389</v>
      </c>
      <c r="B74" s="10" t="s">
        <v>261</v>
      </c>
      <c r="C74" s="21">
        <v>4533486.24</v>
      </c>
      <c r="D74" s="21">
        <v>1628820.28</v>
      </c>
      <c r="E74" s="21">
        <v>1628820.28</v>
      </c>
    </row>
    <row r="75" spans="1:5" ht="110.25">
      <c r="A75" s="7" t="s">
        <v>390</v>
      </c>
      <c r="B75" s="10" t="s">
        <v>264</v>
      </c>
      <c r="C75" s="21">
        <v>4533486.24</v>
      </c>
      <c r="D75" s="21">
        <v>1628820.28</v>
      </c>
      <c r="E75" s="21">
        <v>1628820.28</v>
      </c>
    </row>
    <row r="76" spans="1:5" ht="110.25">
      <c r="A76" s="7" t="s">
        <v>391</v>
      </c>
      <c r="B76" s="10" t="s">
        <v>264</v>
      </c>
      <c r="C76" s="21">
        <v>4533486.24</v>
      </c>
      <c r="D76" s="21">
        <v>1628820.28</v>
      </c>
      <c r="E76" s="21">
        <v>1628820.28</v>
      </c>
    </row>
    <row r="77" spans="1:5" ht="15.75">
      <c r="A77" s="14" t="s">
        <v>36</v>
      </c>
      <c r="B77" s="10"/>
      <c r="C77" s="50">
        <f>C14+C53</f>
        <v>16797363.740000002</v>
      </c>
      <c r="D77" s="50">
        <f>D14+D53</f>
        <v>11808691.879999999</v>
      </c>
      <c r="E77" s="50">
        <f>E14+E53</f>
        <v>11820041.879999999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21" sqref="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65" t="s">
        <v>251</v>
      </c>
      <c r="D3" s="165"/>
      <c r="E3" s="16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65" t="s">
        <v>134</v>
      </c>
      <c r="D6" s="165"/>
      <c r="E6" s="165"/>
    </row>
    <row r="7" spans="1:5" ht="83.25" customHeight="1">
      <c r="B7" s="164" t="s">
        <v>524</v>
      </c>
      <c r="C7" s="164"/>
      <c r="D7" s="164"/>
      <c r="E7" s="164"/>
    </row>
    <row r="8" spans="1:5" ht="36.75" customHeight="1">
      <c r="A8" s="166" t="s">
        <v>455</v>
      </c>
      <c r="B8" s="166"/>
      <c r="C8" s="166"/>
      <c r="D8" s="166"/>
      <c r="E8" s="166"/>
    </row>
    <row r="10" spans="1:5" ht="20.25" customHeight="1">
      <c r="A10" s="167" t="s">
        <v>69</v>
      </c>
      <c r="B10" s="167" t="s">
        <v>70</v>
      </c>
      <c r="C10" s="169" t="s">
        <v>71</v>
      </c>
      <c r="D10" s="170"/>
      <c r="E10" s="171"/>
    </row>
    <row r="11" spans="1:5" ht="54.75" customHeight="1">
      <c r="A11" s="168"/>
      <c r="B11" s="168"/>
      <c r="C11" s="127" t="s">
        <v>377</v>
      </c>
      <c r="D11" s="127" t="s">
        <v>420</v>
      </c>
      <c r="E11" s="127" t="s">
        <v>453</v>
      </c>
    </row>
    <row r="12" spans="1:5" ht="47.25">
      <c r="A12" s="6" t="s">
        <v>72</v>
      </c>
      <c r="B12" s="6" t="s">
        <v>73</v>
      </c>
      <c r="C12" s="21">
        <f>-C14-C18</f>
        <v>-157732.61999999732</v>
      </c>
      <c r="D12" s="21">
        <f t="shared" ref="D12:E12" si="0">D14-(-D18)</f>
        <v>0</v>
      </c>
      <c r="E12" s="21">
        <f t="shared" si="0"/>
        <v>0</v>
      </c>
    </row>
    <row r="13" spans="1:5" ht="37.5" customHeight="1">
      <c r="A13" s="6" t="s">
        <v>74</v>
      </c>
      <c r="B13" s="6" t="s">
        <v>75</v>
      </c>
      <c r="C13" s="21">
        <v>-157732.62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76</v>
      </c>
      <c r="B14" s="6" t="s">
        <v>77</v>
      </c>
      <c r="C14" s="132">
        <f>-'Приложение 2'!C77</f>
        <v>-16797363.740000002</v>
      </c>
      <c r="D14" s="132">
        <v>-11808691.880000001</v>
      </c>
      <c r="E14" s="132">
        <v>-11820041.880000001</v>
      </c>
    </row>
    <row r="15" spans="1:5" ht="31.5">
      <c r="A15" s="6" t="s">
        <v>78</v>
      </c>
      <c r="B15" s="6" t="s">
        <v>79</v>
      </c>
      <c r="C15" s="132">
        <v>-16797363.739999998</v>
      </c>
      <c r="D15" s="132">
        <v>-11808691.880000001</v>
      </c>
      <c r="E15" s="132">
        <v>-11820041.880000001</v>
      </c>
    </row>
    <row r="16" spans="1:5" ht="31.5">
      <c r="A16" s="6" t="s">
        <v>80</v>
      </c>
      <c r="B16" s="6" t="s">
        <v>81</v>
      </c>
      <c r="C16" s="132">
        <v>-16797363.739999998</v>
      </c>
      <c r="D16" s="132">
        <v>-11808691.880000001</v>
      </c>
      <c r="E16" s="132">
        <v>-11820041.880000001</v>
      </c>
    </row>
    <row r="17" spans="1:5" ht="47.25">
      <c r="A17" s="6" t="s">
        <v>82</v>
      </c>
      <c r="B17" s="6" t="s">
        <v>83</v>
      </c>
      <c r="C17" s="132">
        <v>-16797363.739999998</v>
      </c>
      <c r="D17" s="132">
        <v>-11808691.880000001</v>
      </c>
      <c r="E17" s="132">
        <v>-11820041.880000001</v>
      </c>
    </row>
    <row r="18" spans="1:5" ht="31.5">
      <c r="A18" s="6" t="s">
        <v>84</v>
      </c>
      <c r="B18" s="6" t="s">
        <v>85</v>
      </c>
      <c r="C18" s="21">
        <f>'Приложение 4'!D116</f>
        <v>16955096.359999999</v>
      </c>
      <c r="D18" s="21">
        <v>11808691.880000001</v>
      </c>
      <c r="E18" s="21">
        <v>11820041.880000001</v>
      </c>
    </row>
    <row r="19" spans="1:5" ht="31.5">
      <c r="A19" s="6" t="s">
        <v>86</v>
      </c>
      <c r="B19" s="6" t="s">
        <v>125</v>
      </c>
      <c r="C19" s="21">
        <v>16955096.359999999</v>
      </c>
      <c r="D19" s="21">
        <v>11808691.880000001</v>
      </c>
      <c r="E19" s="21">
        <v>11820041.880000001</v>
      </c>
    </row>
    <row r="20" spans="1:5" ht="31.5">
      <c r="A20" s="6" t="s">
        <v>126</v>
      </c>
      <c r="B20" s="6" t="s">
        <v>127</v>
      </c>
      <c r="C20" s="21">
        <v>16955096.359999999</v>
      </c>
      <c r="D20" s="21">
        <v>11808691.880000001</v>
      </c>
      <c r="E20" s="21">
        <v>11820041.880000001</v>
      </c>
    </row>
    <row r="21" spans="1:5" ht="47.25">
      <c r="A21" s="6" t="s">
        <v>128</v>
      </c>
      <c r="B21" s="6" t="s">
        <v>129</v>
      </c>
      <c r="C21" s="21">
        <v>16955096.359999999</v>
      </c>
      <c r="D21" s="21">
        <v>11808691.880000001</v>
      </c>
      <c r="E21" s="21">
        <v>11820041.880000001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2"/>
  <sheetViews>
    <sheetView topLeftCell="A48" workbookViewId="0">
      <selection activeCell="E66" sqref="E66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250</v>
      </c>
    </row>
    <row r="7" spans="1:5" ht="15.75" hidden="1">
      <c r="B7" s="2"/>
      <c r="D7" s="2" t="s">
        <v>44</v>
      </c>
    </row>
    <row r="8" spans="1:5" ht="15.75" hidden="1">
      <c r="A8" s="165" t="s">
        <v>192</v>
      </c>
      <c r="B8" s="165"/>
      <c r="C8" s="165"/>
      <c r="D8" s="165"/>
      <c r="E8" s="165"/>
    </row>
    <row r="9" spans="1:5" ht="15.75" hidden="1">
      <c r="B9" s="165" t="s">
        <v>253</v>
      </c>
      <c r="C9" s="165"/>
      <c r="D9" s="165"/>
      <c r="E9" s="165"/>
    </row>
    <row r="10" spans="1:5" ht="15.75" hidden="1">
      <c r="B10" s="2"/>
      <c r="D10" s="2" t="s">
        <v>40</v>
      </c>
    </row>
    <row r="11" spans="1:5" ht="15.75" hidden="1">
      <c r="B11" s="165" t="s">
        <v>135</v>
      </c>
      <c r="C11" s="165"/>
      <c r="D11" s="165"/>
      <c r="E11" s="165"/>
    </row>
    <row r="12" spans="1:5" ht="81" customHeight="1">
      <c r="A12" s="164" t="s">
        <v>525</v>
      </c>
      <c r="B12" s="164"/>
      <c r="C12" s="164"/>
      <c r="D12" s="164"/>
    </row>
    <row r="13" spans="1:5" ht="81.75" customHeight="1">
      <c r="A13" s="172" t="s">
        <v>456</v>
      </c>
      <c r="B13" s="172"/>
      <c r="C13" s="172"/>
      <c r="D13" s="172"/>
    </row>
    <row r="14" spans="1:5" ht="31.5">
      <c r="A14" s="11" t="s">
        <v>46</v>
      </c>
      <c r="B14" s="11" t="s">
        <v>130</v>
      </c>
      <c r="C14" s="11" t="s">
        <v>131</v>
      </c>
      <c r="D14" s="11" t="s">
        <v>71</v>
      </c>
    </row>
    <row r="15" spans="1:5" ht="63">
      <c r="A15" s="95" t="s">
        <v>457</v>
      </c>
      <c r="B15" s="96" t="s">
        <v>216</v>
      </c>
      <c r="C15" s="97"/>
      <c r="D15" s="98">
        <f>D16</f>
        <v>49251.6</v>
      </c>
    </row>
    <row r="16" spans="1:5" ht="54" customHeight="1">
      <c r="A16" s="115" t="s">
        <v>439</v>
      </c>
      <c r="B16" s="66" t="s">
        <v>440</v>
      </c>
      <c r="C16" s="116"/>
      <c r="D16" s="117">
        <f>D17</f>
        <v>49251.6</v>
      </c>
    </row>
    <row r="17" spans="1:7" ht="54" customHeight="1">
      <c r="A17" s="35" t="s">
        <v>441</v>
      </c>
      <c r="B17" s="15" t="s">
        <v>442</v>
      </c>
      <c r="C17" s="125"/>
      <c r="D17" s="126">
        <f>D18+D19</f>
        <v>49251.6</v>
      </c>
    </row>
    <row r="18" spans="1:7" ht="94.5">
      <c r="A18" s="44" t="s">
        <v>521</v>
      </c>
      <c r="B18" s="15" t="s">
        <v>443</v>
      </c>
      <c r="C18" s="54">
        <v>200</v>
      </c>
      <c r="D18" s="57">
        <v>40750</v>
      </c>
      <c r="G18" s="88"/>
    </row>
    <row r="19" spans="1:7" ht="63">
      <c r="A19" s="44" t="s">
        <v>418</v>
      </c>
      <c r="B19" s="15" t="s">
        <v>444</v>
      </c>
      <c r="C19" s="15" t="s">
        <v>275</v>
      </c>
      <c r="D19" s="106" t="s">
        <v>519</v>
      </c>
      <c r="E19" s="104"/>
      <c r="F19" s="104"/>
      <c r="G19" s="105"/>
    </row>
    <row r="20" spans="1:7" ht="63">
      <c r="A20" s="95" t="s">
        <v>459</v>
      </c>
      <c r="B20" s="96" t="s">
        <v>256</v>
      </c>
      <c r="C20" s="99"/>
      <c r="D20" s="100">
        <f>D21+D29+D32+D35+D39+D42</f>
        <v>3898242.3</v>
      </c>
    </row>
    <row r="21" spans="1:7" ht="47.25">
      <c r="A21" s="28" t="s">
        <v>257</v>
      </c>
      <c r="B21" s="29" t="s">
        <v>258</v>
      </c>
      <c r="C21" s="30"/>
      <c r="D21" s="58">
        <f>D22+D24</f>
        <v>3467653.3</v>
      </c>
    </row>
    <row r="22" spans="1:7" ht="31.5">
      <c r="A22" s="9" t="s">
        <v>259</v>
      </c>
      <c r="B22" s="15" t="s">
        <v>260</v>
      </c>
      <c r="C22" s="14"/>
      <c r="D22" s="59">
        <f>D23</f>
        <v>613532.86</v>
      </c>
    </row>
    <row r="23" spans="1:7" ht="94.5">
      <c r="A23" s="9" t="s">
        <v>265</v>
      </c>
      <c r="B23" s="15" t="s">
        <v>266</v>
      </c>
      <c r="C23" s="14">
        <v>100</v>
      </c>
      <c r="D23" s="59">
        <v>613532.86</v>
      </c>
    </row>
    <row r="24" spans="1:7" ht="47.25">
      <c r="A24" s="9" t="s">
        <v>267</v>
      </c>
      <c r="B24" s="15" t="s">
        <v>268</v>
      </c>
      <c r="C24" s="14"/>
      <c r="D24" s="59">
        <f>D25+D26+D27+D28</f>
        <v>2854120.44</v>
      </c>
    </row>
    <row r="25" spans="1:7" ht="110.25">
      <c r="A25" s="9" t="s">
        <v>269</v>
      </c>
      <c r="B25" s="15" t="s">
        <v>270</v>
      </c>
      <c r="C25" s="14">
        <v>100</v>
      </c>
      <c r="D25" s="59">
        <v>2484759.92</v>
      </c>
    </row>
    <row r="26" spans="1:7" ht="63">
      <c r="A26" s="9" t="s">
        <v>226</v>
      </c>
      <c r="B26" s="15" t="s">
        <v>270</v>
      </c>
      <c r="C26" s="14">
        <v>200</v>
      </c>
      <c r="D26" s="59">
        <v>336496.31</v>
      </c>
    </row>
    <row r="27" spans="1:7" ht="47.25">
      <c r="A27" s="9" t="s">
        <v>272</v>
      </c>
      <c r="B27" s="15" t="s">
        <v>270</v>
      </c>
      <c r="C27" s="14">
        <v>800</v>
      </c>
      <c r="D27" s="134">
        <v>3120</v>
      </c>
    </row>
    <row r="28" spans="1:7" ht="94.5">
      <c r="A28" s="9" t="s">
        <v>502</v>
      </c>
      <c r="B28" s="15" t="s">
        <v>395</v>
      </c>
      <c r="C28" s="131">
        <v>500</v>
      </c>
      <c r="D28" s="114">
        <v>29744.21</v>
      </c>
      <c r="E28" s="133"/>
    </row>
    <row r="29" spans="1:7" ht="31.5">
      <c r="A29" s="28" t="s">
        <v>273</v>
      </c>
      <c r="B29" s="29" t="s">
        <v>280</v>
      </c>
      <c r="C29" s="30"/>
      <c r="D29" s="61">
        <f>D30</f>
        <v>263000</v>
      </c>
    </row>
    <row r="30" spans="1:7" ht="47.25">
      <c r="A30" s="9" t="s">
        <v>248</v>
      </c>
      <c r="B30" s="15" t="s">
        <v>281</v>
      </c>
      <c r="C30" s="14"/>
      <c r="D30" s="59">
        <f>D31</f>
        <v>263000</v>
      </c>
    </row>
    <row r="31" spans="1:7" ht="63">
      <c r="A31" s="9" t="s">
        <v>227</v>
      </c>
      <c r="B31" s="15" t="s">
        <v>282</v>
      </c>
      <c r="C31" s="14">
        <v>200</v>
      </c>
      <c r="D31" s="59">
        <v>263000</v>
      </c>
    </row>
    <row r="32" spans="1:7" ht="47.25">
      <c r="A32" s="28" t="s">
        <v>287</v>
      </c>
      <c r="B32" s="29" t="s">
        <v>288</v>
      </c>
      <c r="C32" s="30"/>
      <c r="D32" s="58">
        <f>D33</f>
        <v>40000</v>
      </c>
    </row>
    <row r="33" spans="1:4" ht="31.5">
      <c r="A33" s="9" t="s">
        <v>289</v>
      </c>
      <c r="B33" s="15" t="s">
        <v>290</v>
      </c>
      <c r="C33" s="14"/>
      <c r="D33" s="59">
        <f>D34</f>
        <v>40000</v>
      </c>
    </row>
    <row r="34" spans="1:4" ht="38.25" customHeight="1">
      <c r="A34" s="9" t="s">
        <v>291</v>
      </c>
      <c r="B34" s="15" t="s">
        <v>292</v>
      </c>
      <c r="C34" s="14">
        <v>800</v>
      </c>
      <c r="D34" s="59">
        <v>40000</v>
      </c>
    </row>
    <row r="35" spans="1:4" ht="31.5">
      <c r="A35" s="28" t="s">
        <v>293</v>
      </c>
      <c r="B35" s="29" t="s">
        <v>294</v>
      </c>
      <c r="C35" s="30"/>
      <c r="D35" s="58">
        <f>D36</f>
        <v>13689</v>
      </c>
    </row>
    <row r="36" spans="1:4" ht="47.25">
      <c r="A36" s="9" t="s">
        <v>247</v>
      </c>
      <c r="B36" s="15" t="s">
        <v>295</v>
      </c>
      <c r="C36" s="14"/>
      <c r="D36" s="59">
        <f>D37+D38</f>
        <v>13689</v>
      </c>
    </row>
    <row r="37" spans="1:4" ht="96.75" customHeight="1">
      <c r="A37" s="9" t="s">
        <v>219</v>
      </c>
      <c r="B37" s="15" t="s">
        <v>296</v>
      </c>
      <c r="C37" s="14">
        <v>200</v>
      </c>
      <c r="D37" s="59">
        <v>4272</v>
      </c>
    </row>
    <row r="38" spans="1:4" ht="78.75">
      <c r="A38" s="9" t="s">
        <v>401</v>
      </c>
      <c r="B38" s="15" t="s">
        <v>296</v>
      </c>
      <c r="C38" s="14">
        <v>800</v>
      </c>
      <c r="D38" s="59">
        <v>9417</v>
      </c>
    </row>
    <row r="39" spans="1:4" ht="15.75">
      <c r="A39" s="28" t="s">
        <v>2</v>
      </c>
      <c r="B39" s="29" t="s">
        <v>3</v>
      </c>
      <c r="C39" s="30"/>
      <c r="D39" s="58">
        <f>D40</f>
        <v>5900</v>
      </c>
    </row>
    <row r="40" spans="1:4" ht="31.5">
      <c r="A40" s="9" t="s">
        <v>4</v>
      </c>
      <c r="B40" s="15" t="s">
        <v>5</v>
      </c>
      <c r="C40" s="14"/>
      <c r="D40" s="59">
        <f>D41</f>
        <v>5900</v>
      </c>
    </row>
    <row r="41" spans="1:4" ht="66.75" customHeight="1">
      <c r="A41" s="9" t="s">
        <v>228</v>
      </c>
      <c r="B41" s="15" t="s">
        <v>6</v>
      </c>
      <c r="C41" s="14">
        <v>200</v>
      </c>
      <c r="D41" s="59">
        <v>5900</v>
      </c>
    </row>
    <row r="42" spans="1:4" ht="37.5" customHeight="1" thickBot="1">
      <c r="A42" s="36" t="s">
        <v>337</v>
      </c>
      <c r="B42" s="66" t="s">
        <v>57</v>
      </c>
      <c r="C42" s="30"/>
      <c r="D42" s="58">
        <f>D43</f>
        <v>108000</v>
      </c>
    </row>
    <row r="43" spans="1:4" ht="32.25" thickBot="1">
      <c r="A43" s="37" t="s">
        <v>335</v>
      </c>
      <c r="B43" s="38" t="s">
        <v>58</v>
      </c>
      <c r="C43" s="14"/>
      <c r="D43" s="59">
        <f>D44</f>
        <v>108000</v>
      </c>
    </row>
    <row r="44" spans="1:4" ht="95.25" thickBot="1">
      <c r="A44" s="37" t="s">
        <v>336</v>
      </c>
      <c r="B44" s="38" t="s">
        <v>56</v>
      </c>
      <c r="C44" s="14">
        <v>300</v>
      </c>
      <c r="D44" s="59">
        <v>108000</v>
      </c>
    </row>
    <row r="45" spans="1:4" ht="63">
      <c r="A45" s="95" t="s">
        <v>460</v>
      </c>
      <c r="B45" s="96" t="s">
        <v>297</v>
      </c>
      <c r="C45" s="99"/>
      <c r="D45" s="100">
        <f>D47</f>
        <v>262000</v>
      </c>
    </row>
    <row r="46" spans="1:4" ht="47.25">
      <c r="A46" s="65" t="s">
        <v>445</v>
      </c>
      <c r="B46" s="66" t="s">
        <v>446</v>
      </c>
      <c r="C46" s="67"/>
      <c r="D46" s="64">
        <f>D47</f>
        <v>262000</v>
      </c>
    </row>
    <row r="47" spans="1:4" ht="63">
      <c r="A47" s="9" t="s">
        <v>298</v>
      </c>
      <c r="B47" s="15" t="s">
        <v>447</v>
      </c>
      <c r="C47" s="14"/>
      <c r="D47" s="59">
        <f>D48+D49</f>
        <v>262000</v>
      </c>
    </row>
    <row r="48" spans="1:4" ht="78.75">
      <c r="A48" s="9" t="s">
        <v>229</v>
      </c>
      <c r="B48" s="15" t="s">
        <v>448</v>
      </c>
      <c r="C48" s="14">
        <v>200</v>
      </c>
      <c r="D48" s="59">
        <v>247500</v>
      </c>
    </row>
    <row r="49" spans="1:4" ht="69" customHeight="1">
      <c r="A49" s="9" t="s">
        <v>221</v>
      </c>
      <c r="B49" s="15" t="s">
        <v>449</v>
      </c>
      <c r="C49" s="14">
        <v>200</v>
      </c>
      <c r="D49" s="59">
        <v>14500</v>
      </c>
    </row>
    <row r="50" spans="1:4" ht="50.25" customHeight="1">
      <c r="A50" s="95" t="s">
        <v>461</v>
      </c>
      <c r="B50" s="96" t="s">
        <v>300</v>
      </c>
      <c r="C50" s="99"/>
      <c r="D50" s="100">
        <f>D51+D61+D64+D70</f>
        <v>6396356.4900000012</v>
      </c>
    </row>
    <row r="51" spans="1:4" ht="51" customHeight="1">
      <c r="A51" s="28" t="s">
        <v>301</v>
      </c>
      <c r="B51" s="29" t="s">
        <v>302</v>
      </c>
      <c r="C51" s="30"/>
      <c r="D51" s="58">
        <f>D52+D59</f>
        <v>5168327.0000000009</v>
      </c>
    </row>
    <row r="52" spans="1:4" ht="31.5">
      <c r="A52" s="9" t="s">
        <v>303</v>
      </c>
      <c r="B52" s="15" t="s">
        <v>304</v>
      </c>
      <c r="C52" s="14"/>
      <c r="D52" s="59">
        <f>D53+D54+D55+D56+D57+D58</f>
        <v>5103227.0000000009</v>
      </c>
    </row>
    <row r="53" spans="1:4" ht="96.75" customHeight="1">
      <c r="A53" s="9" t="s">
        <v>313</v>
      </c>
      <c r="B53" s="15" t="s">
        <v>314</v>
      </c>
      <c r="C53" s="14">
        <v>100</v>
      </c>
      <c r="D53" s="59">
        <v>1675837.52</v>
      </c>
    </row>
    <row r="54" spans="1:4" ht="141.75">
      <c r="A54" s="9" t="s">
        <v>283</v>
      </c>
      <c r="B54" s="15" t="s">
        <v>284</v>
      </c>
      <c r="C54" s="14">
        <v>100</v>
      </c>
      <c r="D54" s="59">
        <v>3874.06</v>
      </c>
    </row>
    <row r="55" spans="1:4" ht="148.5" customHeight="1">
      <c r="A55" s="9" t="s">
        <v>285</v>
      </c>
      <c r="B55" s="15" t="s">
        <v>286</v>
      </c>
      <c r="C55" s="14">
        <v>100</v>
      </c>
      <c r="D55" s="59">
        <v>387406</v>
      </c>
    </row>
    <row r="56" spans="1:4" ht="63">
      <c r="A56" s="9" t="s">
        <v>230</v>
      </c>
      <c r="B56" s="15" t="s">
        <v>314</v>
      </c>
      <c r="C56" s="14">
        <v>200</v>
      </c>
      <c r="D56" s="59">
        <v>2419771.2200000002</v>
      </c>
    </row>
    <row r="57" spans="1:4" ht="47.25">
      <c r="A57" s="9" t="s">
        <v>315</v>
      </c>
      <c r="B57" s="15" t="s">
        <v>314</v>
      </c>
      <c r="C57" s="14">
        <v>800</v>
      </c>
      <c r="D57" s="59">
        <v>1338.2</v>
      </c>
    </row>
    <row r="58" spans="1:4" ht="96.75" customHeight="1">
      <c r="A58" s="9" t="s">
        <v>484</v>
      </c>
      <c r="B58" s="15" t="s">
        <v>485</v>
      </c>
      <c r="C58" s="14">
        <v>200</v>
      </c>
      <c r="D58" s="59">
        <v>615000</v>
      </c>
    </row>
    <row r="59" spans="1:4" ht="52.5" customHeight="1">
      <c r="A59" s="9" t="s">
        <v>512</v>
      </c>
      <c r="B59" s="15" t="s">
        <v>511</v>
      </c>
      <c r="C59" s="14"/>
      <c r="D59" s="59">
        <f>D60</f>
        <v>65100</v>
      </c>
    </row>
    <row r="60" spans="1:4" ht="110.25" customHeight="1">
      <c r="A60" s="9" t="s">
        <v>509</v>
      </c>
      <c r="B60" s="15" t="s">
        <v>500</v>
      </c>
      <c r="C60" s="14">
        <v>100</v>
      </c>
      <c r="D60" s="59">
        <v>65100</v>
      </c>
    </row>
    <row r="61" spans="1:4" ht="31.5">
      <c r="A61" s="28" t="s">
        <v>318</v>
      </c>
      <c r="B61" s="29" t="s">
        <v>319</v>
      </c>
      <c r="C61" s="30"/>
      <c r="D61" s="58">
        <f>D62</f>
        <v>216006.45</v>
      </c>
    </row>
    <row r="62" spans="1:4" ht="47.25">
      <c r="A62" s="9" t="s">
        <v>324</v>
      </c>
      <c r="B62" s="15" t="s">
        <v>325</v>
      </c>
      <c r="C62" s="14"/>
      <c r="D62" s="59">
        <f>D63</f>
        <v>216006.45</v>
      </c>
    </row>
    <row r="63" spans="1:4" ht="63.75" customHeight="1">
      <c r="A63" s="9" t="s">
        <v>222</v>
      </c>
      <c r="B63" s="15" t="s">
        <v>326</v>
      </c>
      <c r="C63" s="14">
        <v>200</v>
      </c>
      <c r="D63" s="59">
        <v>216006.45</v>
      </c>
    </row>
    <row r="64" spans="1:4" ht="46.5" customHeight="1">
      <c r="A64" s="87" t="s">
        <v>64</v>
      </c>
      <c r="B64" s="29" t="s">
        <v>327</v>
      </c>
      <c r="C64" s="30"/>
      <c r="D64" s="58">
        <f>D65</f>
        <v>736278.24</v>
      </c>
    </row>
    <row r="65" spans="1:4" ht="35.25" customHeight="1">
      <c r="A65" s="9" t="s">
        <v>65</v>
      </c>
      <c r="B65" s="15" t="s">
        <v>328</v>
      </c>
      <c r="C65" s="14"/>
      <c r="D65" s="59">
        <f>D66+D67+D68+D69</f>
        <v>736278.24</v>
      </c>
    </row>
    <row r="66" spans="1:4" ht="110.25">
      <c r="A66" s="23" t="s">
        <v>317</v>
      </c>
      <c r="B66" s="15" t="s">
        <v>329</v>
      </c>
      <c r="C66" s="14">
        <v>100</v>
      </c>
      <c r="D66" s="59">
        <v>221126.52</v>
      </c>
    </row>
    <row r="67" spans="1:4" ht="62.25" customHeight="1">
      <c r="A67" s="23" t="s">
        <v>501</v>
      </c>
      <c r="B67" s="15" t="s">
        <v>329</v>
      </c>
      <c r="C67" s="14">
        <v>200</v>
      </c>
      <c r="D67" s="59">
        <v>344975.14</v>
      </c>
    </row>
    <row r="68" spans="1:4" ht="141.75">
      <c r="A68" s="9" t="s">
        <v>283</v>
      </c>
      <c r="B68" s="15" t="s">
        <v>482</v>
      </c>
      <c r="C68" s="14">
        <v>100</v>
      </c>
      <c r="D68" s="59">
        <v>8508.83</v>
      </c>
    </row>
    <row r="69" spans="1:4" ht="140.25" customHeight="1">
      <c r="A69" s="9" t="s">
        <v>285</v>
      </c>
      <c r="B69" s="15" t="s">
        <v>483</v>
      </c>
      <c r="C69" s="14">
        <v>100</v>
      </c>
      <c r="D69" s="59">
        <v>161667.75</v>
      </c>
    </row>
    <row r="70" spans="1:4" ht="63">
      <c r="A70" s="112" t="s">
        <v>423</v>
      </c>
      <c r="B70" s="66" t="s">
        <v>424</v>
      </c>
      <c r="C70" s="67"/>
      <c r="D70" s="113">
        <f>D71</f>
        <v>275744.8</v>
      </c>
    </row>
    <row r="71" spans="1:4" ht="47.25">
      <c r="A71" s="23" t="s">
        <v>425</v>
      </c>
      <c r="B71" s="15" t="s">
        <v>426</v>
      </c>
      <c r="C71" s="14"/>
      <c r="D71" s="114">
        <f>D72+D73</f>
        <v>275744.8</v>
      </c>
    </row>
    <row r="72" spans="1:4" ht="78.75">
      <c r="A72" s="23" t="s">
        <v>427</v>
      </c>
      <c r="B72" s="15" t="s">
        <v>428</v>
      </c>
      <c r="C72" s="14">
        <v>200</v>
      </c>
      <c r="D72" s="114">
        <v>23244.799999999999</v>
      </c>
    </row>
    <row r="73" spans="1:4" ht="78.75" customHeight="1">
      <c r="A73" s="142" t="s">
        <v>507</v>
      </c>
      <c r="B73" s="146" t="s">
        <v>508</v>
      </c>
      <c r="C73" s="143">
        <v>200</v>
      </c>
      <c r="D73" s="144">
        <v>252500</v>
      </c>
    </row>
    <row r="74" spans="1:4" ht="66" customHeight="1">
      <c r="A74" s="138" t="s">
        <v>61</v>
      </c>
      <c r="B74" s="139" t="s">
        <v>62</v>
      </c>
      <c r="C74" s="140"/>
      <c r="D74" s="141">
        <f>D75</f>
        <v>0</v>
      </c>
    </row>
    <row r="75" spans="1:4" ht="47.25">
      <c r="A75" s="9" t="s">
        <v>66</v>
      </c>
      <c r="B75" s="15" t="s">
        <v>67</v>
      </c>
      <c r="C75" s="14"/>
      <c r="D75" s="59">
        <f>D76+D77</f>
        <v>0</v>
      </c>
    </row>
    <row r="76" spans="1:4" ht="63">
      <c r="A76" s="23" t="s">
        <v>263</v>
      </c>
      <c r="B76" s="15" t="s">
        <v>123</v>
      </c>
      <c r="C76" s="14">
        <v>200</v>
      </c>
      <c r="D76" s="59">
        <v>0</v>
      </c>
    </row>
    <row r="77" spans="1:4" ht="78.75">
      <c r="A77" s="9" t="s">
        <v>68</v>
      </c>
      <c r="B77" s="15" t="s">
        <v>355</v>
      </c>
      <c r="C77" s="14">
        <v>200</v>
      </c>
      <c r="D77" s="59">
        <v>0</v>
      </c>
    </row>
    <row r="78" spans="1:4" ht="63">
      <c r="A78" s="95" t="s">
        <v>462</v>
      </c>
      <c r="B78" s="96" t="s">
        <v>403</v>
      </c>
      <c r="C78" s="99"/>
      <c r="D78" s="100">
        <f>D79</f>
        <v>0</v>
      </c>
    </row>
    <row r="79" spans="1:4" ht="31.5">
      <c r="A79" s="65" t="s">
        <v>404</v>
      </c>
      <c r="B79" s="66" t="s">
        <v>405</v>
      </c>
      <c r="C79" s="67"/>
      <c r="D79" s="64">
        <f>D80</f>
        <v>0</v>
      </c>
    </row>
    <row r="80" spans="1:4" ht="31.5">
      <c r="A80" s="9" t="s">
        <v>406</v>
      </c>
      <c r="B80" s="15" t="s">
        <v>407</v>
      </c>
      <c r="C80" s="14"/>
      <c r="D80" s="59">
        <f>D81</f>
        <v>0</v>
      </c>
    </row>
    <row r="81" spans="1:4" ht="47.25">
      <c r="A81" s="9" t="s">
        <v>408</v>
      </c>
      <c r="B81" s="15" t="s">
        <v>409</v>
      </c>
      <c r="C81" s="14">
        <v>200</v>
      </c>
      <c r="D81" s="59">
        <v>0</v>
      </c>
    </row>
    <row r="82" spans="1:4" ht="68.25" customHeight="1">
      <c r="A82" s="95" t="s">
        <v>491</v>
      </c>
      <c r="B82" s="96" t="s">
        <v>63</v>
      </c>
      <c r="C82" s="99"/>
      <c r="D82" s="100">
        <f>D83</f>
        <v>0</v>
      </c>
    </row>
    <row r="83" spans="1:4" ht="47.25">
      <c r="A83" s="65" t="s">
        <v>410</v>
      </c>
      <c r="B83" s="66" t="s">
        <v>412</v>
      </c>
      <c r="C83" s="67"/>
      <c r="D83" s="64">
        <f>D84</f>
        <v>0</v>
      </c>
    </row>
    <row r="84" spans="1:4" ht="47.25">
      <c r="A84" s="9" t="s">
        <v>411</v>
      </c>
      <c r="B84" s="15" t="s">
        <v>413</v>
      </c>
      <c r="C84" s="14"/>
      <c r="D84" s="59">
        <f>D85</f>
        <v>0</v>
      </c>
    </row>
    <row r="85" spans="1:4" ht="78.75">
      <c r="A85" s="9" t="s">
        <v>414</v>
      </c>
      <c r="B85" s="15" t="s">
        <v>415</v>
      </c>
      <c r="C85" s="14">
        <v>200</v>
      </c>
      <c r="D85" s="59">
        <v>0</v>
      </c>
    </row>
    <row r="86" spans="1:4" ht="63">
      <c r="A86" s="95" t="s">
        <v>463</v>
      </c>
      <c r="B86" s="96" t="s">
        <v>330</v>
      </c>
      <c r="C86" s="99"/>
      <c r="D86" s="100">
        <f>D87+D91+D94</f>
        <v>3491413.9699999997</v>
      </c>
    </row>
    <row r="87" spans="1:4" ht="31.5">
      <c r="A87" s="28" t="s">
        <v>331</v>
      </c>
      <c r="B87" s="29" t="s">
        <v>332</v>
      </c>
      <c r="C87" s="30"/>
      <c r="D87" s="58">
        <f>D88</f>
        <v>2266980.92</v>
      </c>
    </row>
    <row r="88" spans="1:4" ht="54" customHeight="1">
      <c r="A88" s="9" t="s">
        <v>333</v>
      </c>
      <c r="B88" s="15" t="s">
        <v>334</v>
      </c>
      <c r="C88" s="14"/>
      <c r="D88" s="59">
        <f>D89+D90</f>
        <v>2266980.92</v>
      </c>
    </row>
    <row r="89" spans="1:4" ht="63">
      <c r="A89" s="9" t="s">
        <v>339</v>
      </c>
      <c r="B89" s="15" t="s">
        <v>340</v>
      </c>
      <c r="C89" s="14">
        <v>200</v>
      </c>
      <c r="D89" s="119">
        <v>1566127.92</v>
      </c>
    </row>
    <row r="90" spans="1:4" ht="96" customHeight="1">
      <c r="A90" s="9" t="s">
        <v>486</v>
      </c>
      <c r="B90" s="15" t="s">
        <v>487</v>
      </c>
      <c r="C90" s="14">
        <v>200</v>
      </c>
      <c r="D90" s="119">
        <v>700853</v>
      </c>
    </row>
    <row r="91" spans="1:4" ht="21.75" customHeight="1">
      <c r="A91" s="28" t="s">
        <v>341</v>
      </c>
      <c r="B91" s="29" t="s">
        <v>342</v>
      </c>
      <c r="C91" s="30"/>
      <c r="D91" s="58">
        <f>D92</f>
        <v>280000</v>
      </c>
    </row>
    <row r="92" spans="1:4" ht="54.75" customHeight="1">
      <c r="A92" s="9" t="s">
        <v>343</v>
      </c>
      <c r="B92" s="15" t="s">
        <v>344</v>
      </c>
      <c r="C92" s="14"/>
      <c r="D92" s="59">
        <f>D93</f>
        <v>280000</v>
      </c>
    </row>
    <row r="93" spans="1:4" ht="45.75" customHeight="1">
      <c r="A93" s="9" t="s">
        <v>231</v>
      </c>
      <c r="B93" s="15" t="s">
        <v>346</v>
      </c>
      <c r="C93" s="14">
        <v>200</v>
      </c>
      <c r="D93" s="59">
        <v>280000</v>
      </c>
    </row>
    <row r="94" spans="1:4" ht="33.75" customHeight="1">
      <c r="A94" s="28" t="s">
        <v>347</v>
      </c>
      <c r="B94" s="29" t="s">
        <v>348</v>
      </c>
      <c r="C94" s="30"/>
      <c r="D94" s="58">
        <f>D95</f>
        <v>944433.05</v>
      </c>
    </row>
    <row r="95" spans="1:4" ht="63.75" customHeight="1">
      <c r="A95" s="9" t="s">
        <v>349</v>
      </c>
      <c r="B95" s="15" t="s">
        <v>350</v>
      </c>
      <c r="C95" s="14"/>
      <c r="D95" s="59">
        <f>D96+D97+D98+D99+D100</f>
        <v>944433.05</v>
      </c>
    </row>
    <row r="96" spans="1:4" ht="67.5" customHeight="1">
      <c r="A96" s="9" t="s">
        <v>0</v>
      </c>
      <c r="B96" s="15" t="s">
        <v>1</v>
      </c>
      <c r="C96" s="14">
        <v>200</v>
      </c>
      <c r="D96" s="59">
        <v>20000</v>
      </c>
    </row>
    <row r="97" spans="1:4" ht="35.25" customHeight="1">
      <c r="A97" s="9" t="s">
        <v>356</v>
      </c>
      <c r="B97" s="15" t="s">
        <v>357</v>
      </c>
      <c r="C97" s="14">
        <v>200</v>
      </c>
      <c r="D97" s="59">
        <v>0</v>
      </c>
    </row>
    <row r="98" spans="1:4" ht="78.75">
      <c r="A98" s="9" t="s">
        <v>232</v>
      </c>
      <c r="B98" s="15" t="s">
        <v>8</v>
      </c>
      <c r="C98" s="14">
        <v>200</v>
      </c>
      <c r="D98" s="59">
        <v>35000</v>
      </c>
    </row>
    <row r="99" spans="1:4" ht="47.25">
      <c r="A99" s="9" t="s">
        <v>233</v>
      </c>
      <c r="B99" s="15" t="s">
        <v>338</v>
      </c>
      <c r="C99" s="14">
        <v>200</v>
      </c>
      <c r="D99" s="59">
        <v>858923.05</v>
      </c>
    </row>
    <row r="100" spans="1:4" ht="81" customHeight="1">
      <c r="A100" s="9" t="s">
        <v>479</v>
      </c>
      <c r="B100" s="15" t="s">
        <v>402</v>
      </c>
      <c r="C100" s="14">
        <v>200</v>
      </c>
      <c r="D100" s="59">
        <v>30510</v>
      </c>
    </row>
    <row r="101" spans="1:4" ht="33" customHeight="1">
      <c r="A101" s="95" t="s">
        <v>9</v>
      </c>
      <c r="B101" s="96" t="s">
        <v>351</v>
      </c>
      <c r="C101" s="99"/>
      <c r="D101" s="100">
        <f>D102+D112</f>
        <v>2857832</v>
      </c>
    </row>
    <row r="102" spans="1:4" ht="16.5" thickBot="1">
      <c r="A102" s="92" t="s">
        <v>161</v>
      </c>
      <c r="B102" s="93">
        <v>4300000000</v>
      </c>
      <c r="C102" s="93"/>
      <c r="D102" s="94">
        <f>D103</f>
        <v>2605157</v>
      </c>
    </row>
    <row r="103" spans="1:4" ht="94.5">
      <c r="A103" s="62" t="s">
        <v>160</v>
      </c>
      <c r="B103" s="78">
        <v>4390000000</v>
      </c>
      <c r="C103" s="78"/>
      <c r="D103" s="79">
        <f>D104+D105+D106+D107+D108+D109+D110+D111</f>
        <v>2605157</v>
      </c>
    </row>
    <row r="104" spans="1:4" ht="67.5" customHeight="1">
      <c r="A104" s="10" t="s">
        <v>392</v>
      </c>
      <c r="B104" s="7">
        <v>4390096040</v>
      </c>
      <c r="C104" s="7">
        <v>200</v>
      </c>
      <c r="D104" s="63">
        <v>300000</v>
      </c>
    </row>
    <row r="105" spans="1:4" ht="94.5" customHeight="1">
      <c r="A105" s="10" t="s">
        <v>421</v>
      </c>
      <c r="B105" s="7">
        <v>4390096042</v>
      </c>
      <c r="C105" s="7">
        <v>200</v>
      </c>
      <c r="D105" s="63">
        <v>305000</v>
      </c>
    </row>
    <row r="106" spans="1:4" ht="75.75" customHeight="1">
      <c r="A106" s="10" t="s">
        <v>393</v>
      </c>
      <c r="B106" s="7">
        <v>4390096043</v>
      </c>
      <c r="C106" s="7">
        <v>200</v>
      </c>
      <c r="D106" s="63">
        <v>797925</v>
      </c>
    </row>
    <row r="107" spans="1:4" ht="81" customHeight="1">
      <c r="A107" s="10" t="s">
        <v>397</v>
      </c>
      <c r="B107" s="7">
        <v>4390096044</v>
      </c>
      <c r="C107" s="7">
        <v>200</v>
      </c>
      <c r="D107" s="63">
        <v>658430</v>
      </c>
    </row>
    <row r="108" spans="1:4" ht="78.75">
      <c r="A108" s="10" t="s">
        <v>422</v>
      </c>
      <c r="B108" s="7">
        <v>4390096046</v>
      </c>
      <c r="C108" s="7">
        <v>200</v>
      </c>
      <c r="D108" s="63">
        <v>60000</v>
      </c>
    </row>
    <row r="109" spans="1:4" ht="93" customHeight="1">
      <c r="A109" s="149" t="s">
        <v>506</v>
      </c>
      <c r="B109" s="147">
        <v>4390096047</v>
      </c>
      <c r="C109" s="147">
        <v>200</v>
      </c>
      <c r="D109" s="148">
        <v>122500</v>
      </c>
    </row>
    <row r="110" spans="1:4" ht="93" customHeight="1">
      <c r="A110" s="150" t="s">
        <v>514</v>
      </c>
      <c r="B110" s="151">
        <v>4390096049</v>
      </c>
      <c r="C110" s="151">
        <v>200</v>
      </c>
      <c r="D110" s="152">
        <v>360000</v>
      </c>
    </row>
    <row r="111" spans="1:4" ht="34.5" customHeight="1">
      <c r="A111" s="153" t="s">
        <v>520</v>
      </c>
      <c r="B111" s="154">
        <v>4390096050</v>
      </c>
      <c r="C111" s="154">
        <v>300</v>
      </c>
      <c r="D111" s="155">
        <v>1302</v>
      </c>
    </row>
    <row r="112" spans="1:4" ht="15.75">
      <c r="A112" s="89" t="s">
        <v>10</v>
      </c>
      <c r="B112" s="90" t="s">
        <v>352</v>
      </c>
      <c r="C112" s="91"/>
      <c r="D112" s="61">
        <f>D113</f>
        <v>252675</v>
      </c>
    </row>
    <row r="113" spans="1:4" ht="47.25">
      <c r="A113" s="9" t="s">
        <v>513</v>
      </c>
      <c r="B113" s="15" t="s">
        <v>352</v>
      </c>
      <c r="C113" s="14"/>
      <c r="D113" s="59">
        <f>D114+D115</f>
        <v>252675</v>
      </c>
    </row>
    <row r="114" spans="1:4" ht="110.25">
      <c r="A114" s="10" t="s">
        <v>503</v>
      </c>
      <c r="B114" s="7">
        <v>4490051180</v>
      </c>
      <c r="C114" s="7">
        <v>100</v>
      </c>
      <c r="D114" s="60">
        <v>247675</v>
      </c>
    </row>
    <row r="115" spans="1:4" ht="63">
      <c r="A115" s="10" t="s">
        <v>504</v>
      </c>
      <c r="B115" s="7">
        <v>4490051180</v>
      </c>
      <c r="C115" s="7">
        <v>200</v>
      </c>
      <c r="D115" s="60">
        <v>5000</v>
      </c>
    </row>
    <row r="116" spans="1:4" ht="15.75">
      <c r="A116" s="9" t="s">
        <v>36</v>
      </c>
      <c r="B116" s="14"/>
      <c r="C116" s="14"/>
      <c r="D116" s="59">
        <f>D15+D20+D45+D50+D74+D78+D82+D86+D101</f>
        <v>16955096.359999999</v>
      </c>
    </row>
    <row r="122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252</v>
      </c>
      <c r="F3" s="5"/>
    </row>
    <row r="4" spans="1:6" ht="15.75" hidden="1">
      <c r="A4" s="26"/>
      <c r="B4" s="26"/>
      <c r="C4" s="26"/>
      <c r="D4" s="173" t="s">
        <v>323</v>
      </c>
      <c r="E4" s="173"/>
      <c r="F4" s="2"/>
    </row>
    <row r="5" spans="1:6" ht="15.75" hidden="1">
      <c r="A5" s="165" t="s">
        <v>322</v>
      </c>
      <c r="B5" s="165"/>
      <c r="C5" s="165"/>
      <c r="D5" s="165"/>
      <c r="E5" s="165"/>
      <c r="F5" s="165"/>
    </row>
    <row r="6" spans="1:6" ht="15.75" hidden="1">
      <c r="A6" s="26"/>
      <c r="B6" s="26"/>
      <c r="C6" s="173" t="s">
        <v>320</v>
      </c>
      <c r="D6" s="173"/>
      <c r="E6" s="173"/>
      <c r="F6" s="2"/>
    </row>
    <row r="7" spans="1:6" ht="15.75" hidden="1">
      <c r="A7" s="26"/>
      <c r="B7" s="26"/>
      <c r="C7" s="173" t="s">
        <v>321</v>
      </c>
      <c r="D7" s="173"/>
      <c r="E7" s="173"/>
      <c r="F7" s="2"/>
    </row>
    <row r="8" spans="1:6" ht="15.75" hidden="1">
      <c r="A8" s="26"/>
      <c r="B8" s="26"/>
      <c r="C8" s="173" t="s">
        <v>136</v>
      </c>
      <c r="D8" s="173"/>
      <c r="E8" s="173"/>
      <c r="F8" s="2"/>
    </row>
    <row r="9" spans="1:6" ht="90.75" customHeight="1">
      <c r="A9" s="39"/>
      <c r="B9" s="164"/>
      <c r="C9" s="164"/>
      <c r="D9" s="164" t="s">
        <v>526</v>
      </c>
      <c r="E9" s="164"/>
    </row>
    <row r="10" spans="1:6" ht="88.5" customHeight="1">
      <c r="A10" s="172" t="s">
        <v>458</v>
      </c>
      <c r="B10" s="172"/>
      <c r="C10" s="172"/>
      <c r="D10" s="172"/>
      <c r="E10" s="172"/>
    </row>
    <row r="11" spans="1:6" ht="15.75">
      <c r="A11" s="167" t="s">
        <v>46</v>
      </c>
      <c r="B11" s="167" t="s">
        <v>130</v>
      </c>
      <c r="C11" s="167" t="s">
        <v>131</v>
      </c>
      <c r="D11" s="169" t="s">
        <v>71</v>
      </c>
      <c r="E11" s="171"/>
    </row>
    <row r="12" spans="1:6" ht="15.75">
      <c r="A12" s="168"/>
      <c r="B12" s="168"/>
      <c r="C12" s="168"/>
      <c r="D12" s="127" t="s">
        <v>420</v>
      </c>
      <c r="E12" s="127" t="s">
        <v>453</v>
      </c>
    </row>
    <row r="13" spans="1:6" ht="94.5">
      <c r="A13" s="95" t="s">
        <v>457</v>
      </c>
      <c r="B13" s="96" t="s">
        <v>216</v>
      </c>
      <c r="C13" s="97"/>
      <c r="D13" s="98">
        <f>D14</f>
        <v>38500</v>
      </c>
      <c r="E13" s="98">
        <f>E14</f>
        <v>38500</v>
      </c>
    </row>
    <row r="14" spans="1:6" ht="63">
      <c r="A14" s="115" t="s">
        <v>439</v>
      </c>
      <c r="B14" s="66" t="s">
        <v>440</v>
      </c>
      <c r="C14" s="116"/>
      <c r="D14" s="117">
        <f>D15</f>
        <v>38500</v>
      </c>
      <c r="E14" s="117">
        <f>E15</f>
        <v>38500</v>
      </c>
    </row>
    <row r="15" spans="1:6" ht="63">
      <c r="A15" s="35" t="s">
        <v>441</v>
      </c>
      <c r="B15" s="15" t="s">
        <v>442</v>
      </c>
      <c r="C15" s="125"/>
      <c r="D15" s="126">
        <f>D16+D17</f>
        <v>38500</v>
      </c>
      <c r="E15" s="126">
        <f>E16+E17</f>
        <v>38500</v>
      </c>
    </row>
    <row r="16" spans="1:6" ht="157.5">
      <c r="A16" s="44" t="s">
        <v>159</v>
      </c>
      <c r="B16" s="15" t="s">
        <v>443</v>
      </c>
      <c r="C16" s="54">
        <v>200</v>
      </c>
      <c r="D16" s="57">
        <v>30000</v>
      </c>
      <c r="E16" s="57">
        <v>30000</v>
      </c>
    </row>
    <row r="17" spans="1:5" ht="78.75">
      <c r="A17" s="44" t="s">
        <v>418</v>
      </c>
      <c r="B17" s="15" t="s">
        <v>444</v>
      </c>
      <c r="C17" s="15" t="s">
        <v>275</v>
      </c>
      <c r="D17" s="106" t="s">
        <v>481</v>
      </c>
      <c r="E17" s="106" t="s">
        <v>481</v>
      </c>
    </row>
    <row r="18" spans="1:5" ht="94.5">
      <c r="A18" s="95" t="s">
        <v>459</v>
      </c>
      <c r="B18" s="96" t="s">
        <v>256</v>
      </c>
      <c r="C18" s="99"/>
      <c r="D18" s="102">
        <f>D19+D27+D30+D33+D37+D40</f>
        <v>3670721.4</v>
      </c>
      <c r="E18" s="102">
        <f>E19+E27+E30+E33+E37+E40</f>
        <v>3680721.4</v>
      </c>
    </row>
    <row r="19" spans="1:5" ht="63">
      <c r="A19" s="28" t="s">
        <v>257</v>
      </c>
      <c r="B19" s="29" t="s">
        <v>258</v>
      </c>
      <c r="C19" s="30"/>
      <c r="D19" s="32">
        <f>D20+D22</f>
        <v>3272721.4</v>
      </c>
      <c r="E19" s="32">
        <f>E20+E22</f>
        <v>3272721.4</v>
      </c>
    </row>
    <row r="20" spans="1:5" ht="47.25">
      <c r="A20" s="9" t="s">
        <v>259</v>
      </c>
      <c r="B20" s="15" t="s">
        <v>260</v>
      </c>
      <c r="C20" s="14"/>
      <c r="D20" s="24">
        <f>D21</f>
        <v>615184.59</v>
      </c>
      <c r="E20" s="24">
        <f>E21</f>
        <v>615184.59</v>
      </c>
    </row>
    <row r="21" spans="1:5" ht="141.75">
      <c r="A21" s="9" t="s">
        <v>265</v>
      </c>
      <c r="B21" s="15" t="s">
        <v>266</v>
      </c>
      <c r="C21" s="14">
        <v>100</v>
      </c>
      <c r="D21" s="59">
        <v>615184.59</v>
      </c>
      <c r="E21" s="59">
        <v>615184.59</v>
      </c>
    </row>
    <row r="22" spans="1:5" ht="63">
      <c r="A22" s="9" t="s">
        <v>267</v>
      </c>
      <c r="B22" s="15" t="s">
        <v>268</v>
      </c>
      <c r="C22" s="14"/>
      <c r="D22" s="24">
        <f>D23+D24+D25+D26</f>
        <v>2657536.81</v>
      </c>
      <c r="E22" s="24">
        <f>E23+E24+E25+E26</f>
        <v>2657536.81</v>
      </c>
    </row>
    <row r="23" spans="1:5" ht="141.75">
      <c r="A23" s="9" t="s">
        <v>269</v>
      </c>
      <c r="B23" s="15" t="s">
        <v>270</v>
      </c>
      <c r="C23" s="14">
        <v>100</v>
      </c>
      <c r="D23" s="59">
        <v>2285272.7400000002</v>
      </c>
      <c r="E23" s="59">
        <v>2285272.7400000002</v>
      </c>
    </row>
    <row r="24" spans="1:5" ht="78.75">
      <c r="A24" s="9" t="s">
        <v>271</v>
      </c>
      <c r="B24" s="15" t="s">
        <v>270</v>
      </c>
      <c r="C24" s="14">
        <v>200</v>
      </c>
      <c r="D24" s="59">
        <v>370264.07</v>
      </c>
      <c r="E24" s="59">
        <v>370264.07</v>
      </c>
    </row>
    <row r="25" spans="1:5" ht="47.25">
      <c r="A25" s="9" t="s">
        <v>272</v>
      </c>
      <c r="B25" s="15" t="s">
        <v>270</v>
      </c>
      <c r="C25" s="14">
        <v>800</v>
      </c>
      <c r="D25" s="134">
        <v>2000</v>
      </c>
      <c r="E25" s="59">
        <v>2000</v>
      </c>
    </row>
    <row r="26" spans="1:5" ht="126.75" customHeight="1">
      <c r="A26" s="9" t="s">
        <v>502</v>
      </c>
      <c r="B26" s="15" t="s">
        <v>395</v>
      </c>
      <c r="C26" s="14">
        <v>500</v>
      </c>
      <c r="D26" s="59">
        <v>0</v>
      </c>
      <c r="E26" s="59">
        <v>0</v>
      </c>
    </row>
    <row r="27" spans="1:5" ht="47.25">
      <c r="A27" s="28" t="s">
        <v>273</v>
      </c>
      <c r="B27" s="29" t="s">
        <v>280</v>
      </c>
      <c r="C27" s="30"/>
      <c r="D27" s="32">
        <f>D28</f>
        <v>230000</v>
      </c>
      <c r="E27" s="32">
        <f>E28</f>
        <v>230000</v>
      </c>
    </row>
    <row r="28" spans="1:5" ht="63">
      <c r="A28" s="9" t="s">
        <v>248</v>
      </c>
      <c r="B28" s="15" t="s">
        <v>281</v>
      </c>
      <c r="C28" s="14"/>
      <c r="D28" s="24">
        <f>D29</f>
        <v>230000</v>
      </c>
      <c r="E28" s="24">
        <f>E29</f>
        <v>230000</v>
      </c>
    </row>
    <row r="29" spans="1:5" ht="94.5">
      <c r="A29" s="9" t="s">
        <v>255</v>
      </c>
      <c r="B29" s="15" t="s">
        <v>282</v>
      </c>
      <c r="C29" s="14">
        <v>200</v>
      </c>
      <c r="D29" s="24">
        <v>230000</v>
      </c>
      <c r="E29" s="24">
        <v>230000</v>
      </c>
    </row>
    <row r="30" spans="1:5" ht="63">
      <c r="A30" s="28" t="s">
        <v>287</v>
      </c>
      <c r="B30" s="29" t="s">
        <v>288</v>
      </c>
      <c r="C30" s="30"/>
      <c r="D30" s="32">
        <f>D31</f>
        <v>40000</v>
      </c>
      <c r="E30" s="32">
        <f>E31</f>
        <v>40000</v>
      </c>
    </row>
    <row r="31" spans="1:5" ht="47.25">
      <c r="A31" s="9" t="s">
        <v>289</v>
      </c>
      <c r="B31" s="15" t="s">
        <v>290</v>
      </c>
      <c r="C31" s="14"/>
      <c r="D31" s="24">
        <f>D32</f>
        <v>40000</v>
      </c>
      <c r="E31" s="24">
        <f>E32</f>
        <v>40000</v>
      </c>
    </row>
    <row r="32" spans="1:5" ht="47.25">
      <c r="A32" s="9" t="s">
        <v>291</v>
      </c>
      <c r="B32" s="15" t="s">
        <v>292</v>
      </c>
      <c r="C32" s="14">
        <v>800</v>
      </c>
      <c r="D32" s="24">
        <v>40000</v>
      </c>
      <c r="E32" s="16">
        <v>40000</v>
      </c>
    </row>
    <row r="33" spans="1:5" ht="31.5">
      <c r="A33" s="28" t="s">
        <v>293</v>
      </c>
      <c r="B33" s="29" t="s">
        <v>294</v>
      </c>
      <c r="C33" s="30"/>
      <c r="D33" s="32">
        <f>D34</f>
        <v>10000</v>
      </c>
      <c r="E33" s="32">
        <f>E34</f>
        <v>10000</v>
      </c>
    </row>
    <row r="34" spans="1:5" ht="78.75">
      <c r="A34" s="9" t="s">
        <v>247</v>
      </c>
      <c r="B34" s="15" t="s">
        <v>295</v>
      </c>
      <c r="C34" s="14"/>
      <c r="D34" s="24">
        <f>D35+D36</f>
        <v>10000</v>
      </c>
      <c r="E34" s="24">
        <f>E35+E36</f>
        <v>10000</v>
      </c>
    </row>
    <row r="35" spans="1:5" ht="141.75">
      <c r="A35" s="9" t="s">
        <v>219</v>
      </c>
      <c r="B35" s="15" t="s">
        <v>296</v>
      </c>
      <c r="C35" s="14">
        <v>200</v>
      </c>
      <c r="D35" s="24">
        <v>3282</v>
      </c>
      <c r="E35" s="24">
        <v>3282</v>
      </c>
    </row>
    <row r="36" spans="1:5" ht="110.25">
      <c r="A36" s="9" t="s">
        <v>401</v>
      </c>
      <c r="B36" s="15" t="s">
        <v>296</v>
      </c>
      <c r="C36" s="14">
        <v>800</v>
      </c>
      <c r="D36" s="24">
        <v>6718</v>
      </c>
      <c r="E36" s="24">
        <v>6718</v>
      </c>
    </row>
    <row r="37" spans="1:5" ht="31.5">
      <c r="A37" s="65" t="s">
        <v>2</v>
      </c>
      <c r="B37" s="66" t="s">
        <v>3</v>
      </c>
      <c r="C37" s="67"/>
      <c r="D37" s="68">
        <f>D38</f>
        <v>10000</v>
      </c>
      <c r="E37" s="68">
        <f>E38</f>
        <v>20000</v>
      </c>
    </row>
    <row r="38" spans="1:5" ht="47.25">
      <c r="A38" s="9" t="s">
        <v>4</v>
      </c>
      <c r="B38" s="15" t="s">
        <v>5</v>
      </c>
      <c r="C38" s="14"/>
      <c r="D38" s="24">
        <f>D39</f>
        <v>10000</v>
      </c>
      <c r="E38" s="24">
        <f>E39</f>
        <v>20000</v>
      </c>
    </row>
    <row r="39" spans="1:5" ht="126">
      <c r="A39" s="9" t="s">
        <v>228</v>
      </c>
      <c r="B39" s="15" t="s">
        <v>6</v>
      </c>
      <c r="C39" s="14">
        <v>200</v>
      </c>
      <c r="D39" s="24">
        <v>10000</v>
      </c>
      <c r="E39" s="24">
        <v>20000</v>
      </c>
    </row>
    <row r="40" spans="1:5" ht="47.25">
      <c r="A40" s="71" t="s">
        <v>337</v>
      </c>
      <c r="B40" s="72" t="s">
        <v>57</v>
      </c>
      <c r="C40" s="30"/>
      <c r="D40" s="31">
        <f>D41</f>
        <v>108000</v>
      </c>
      <c r="E40" s="31">
        <f>E41</f>
        <v>108000</v>
      </c>
    </row>
    <row r="41" spans="1:5" ht="48" thickBot="1">
      <c r="A41" s="37" t="s">
        <v>335</v>
      </c>
      <c r="B41" s="38" t="s">
        <v>58</v>
      </c>
      <c r="C41" s="69"/>
      <c r="D41" s="70">
        <f>D42</f>
        <v>108000</v>
      </c>
      <c r="E41" s="70">
        <f>E42</f>
        <v>108000</v>
      </c>
    </row>
    <row r="42" spans="1:5" ht="126.75" thickBot="1">
      <c r="A42" s="37" t="s">
        <v>336</v>
      </c>
      <c r="B42" s="38" t="s">
        <v>56</v>
      </c>
      <c r="C42" s="14">
        <v>300</v>
      </c>
      <c r="D42" s="16">
        <v>108000</v>
      </c>
      <c r="E42" s="16">
        <v>108000</v>
      </c>
    </row>
    <row r="43" spans="1:5" ht="94.5">
      <c r="A43" s="95" t="s">
        <v>492</v>
      </c>
      <c r="B43" s="96" t="s">
        <v>297</v>
      </c>
      <c r="C43" s="99"/>
      <c r="D43" s="102">
        <f>D44</f>
        <v>225000</v>
      </c>
      <c r="E43" s="102">
        <f>E44</f>
        <v>225000</v>
      </c>
    </row>
    <row r="44" spans="1:5" ht="78.75">
      <c r="A44" s="65" t="s">
        <v>445</v>
      </c>
      <c r="B44" s="66" t="s">
        <v>446</v>
      </c>
      <c r="C44" s="67"/>
      <c r="D44" s="68">
        <f>D45</f>
        <v>225000</v>
      </c>
      <c r="E44" s="68">
        <f>E45</f>
        <v>225000</v>
      </c>
    </row>
    <row r="45" spans="1:5" ht="94.5">
      <c r="A45" s="9" t="s">
        <v>298</v>
      </c>
      <c r="B45" s="15" t="s">
        <v>447</v>
      </c>
      <c r="C45" s="14"/>
      <c r="D45" s="24">
        <f>D46+D47</f>
        <v>225000</v>
      </c>
      <c r="E45" s="24">
        <f>E46+E47</f>
        <v>225000</v>
      </c>
    </row>
    <row r="46" spans="1:5" ht="110.25">
      <c r="A46" s="9" t="s">
        <v>220</v>
      </c>
      <c r="B46" s="15" t="s">
        <v>448</v>
      </c>
      <c r="C46" s="14">
        <v>200</v>
      </c>
      <c r="D46" s="24">
        <v>220000</v>
      </c>
      <c r="E46" s="24">
        <v>220000</v>
      </c>
    </row>
    <row r="47" spans="1:5" ht="86.25" customHeight="1">
      <c r="A47" s="9" t="s">
        <v>221</v>
      </c>
      <c r="B47" s="15" t="s">
        <v>449</v>
      </c>
      <c r="C47" s="14">
        <v>200</v>
      </c>
      <c r="D47" s="24">
        <v>5000</v>
      </c>
      <c r="E47" s="24">
        <v>5000</v>
      </c>
    </row>
    <row r="48" spans="1:5" ht="66" customHeight="1">
      <c r="A48" s="95" t="s">
        <v>461</v>
      </c>
      <c r="B48" s="96" t="s">
        <v>300</v>
      </c>
      <c r="C48" s="99"/>
      <c r="D48" s="102">
        <f>D49+D54+D57+D60</f>
        <v>3731280.4799999995</v>
      </c>
      <c r="E48" s="102">
        <f>E49+E54+E57+E60</f>
        <v>3705748.4799999995</v>
      </c>
    </row>
    <row r="49" spans="1:5" ht="63">
      <c r="A49" s="28" t="s">
        <v>301</v>
      </c>
      <c r="B49" s="29" t="s">
        <v>302</v>
      </c>
      <c r="C49" s="30"/>
      <c r="D49" s="32">
        <f>D50</f>
        <v>3252004.82</v>
      </c>
      <c r="E49" s="32">
        <f>E50</f>
        <v>3226472.82</v>
      </c>
    </row>
    <row r="50" spans="1:5" ht="47.25">
      <c r="A50" s="9" t="s">
        <v>303</v>
      </c>
      <c r="B50" s="15" t="s">
        <v>304</v>
      </c>
      <c r="C50" s="14"/>
      <c r="D50" s="24">
        <f>D51+D52+D53</f>
        <v>3252004.82</v>
      </c>
      <c r="E50" s="24">
        <f>E51+E52+E53</f>
        <v>3226472.82</v>
      </c>
    </row>
    <row r="51" spans="1:5" ht="142.5" customHeight="1">
      <c r="A51" s="9" t="s">
        <v>313</v>
      </c>
      <c r="B51" s="15" t="s">
        <v>314</v>
      </c>
      <c r="C51" s="14">
        <v>100</v>
      </c>
      <c r="D51" s="24">
        <v>1596275.18</v>
      </c>
      <c r="E51" s="24">
        <v>1596275.18</v>
      </c>
    </row>
    <row r="52" spans="1:5" ht="78.75">
      <c r="A52" s="9" t="s">
        <v>316</v>
      </c>
      <c r="B52" s="15" t="s">
        <v>314</v>
      </c>
      <c r="C52" s="14">
        <v>200</v>
      </c>
      <c r="D52" s="24">
        <v>1648729.64</v>
      </c>
      <c r="E52" s="24">
        <v>1623197.64</v>
      </c>
    </row>
    <row r="53" spans="1:5" ht="63">
      <c r="A53" s="9" t="s">
        <v>315</v>
      </c>
      <c r="B53" s="15" t="s">
        <v>314</v>
      </c>
      <c r="C53" s="14">
        <v>800</v>
      </c>
      <c r="D53" s="24">
        <v>7000</v>
      </c>
      <c r="E53" s="24">
        <v>7000</v>
      </c>
    </row>
    <row r="54" spans="1:5" ht="47.25">
      <c r="A54" s="28" t="s">
        <v>318</v>
      </c>
      <c r="B54" s="29" t="s">
        <v>319</v>
      </c>
      <c r="C54" s="30"/>
      <c r="D54" s="32">
        <f>D55</f>
        <v>116810.38</v>
      </c>
      <c r="E54" s="32">
        <f>E55</f>
        <v>116810.38</v>
      </c>
    </row>
    <row r="55" spans="1:5" ht="63">
      <c r="A55" s="9" t="s">
        <v>324</v>
      </c>
      <c r="B55" s="15" t="s">
        <v>325</v>
      </c>
      <c r="C55" s="14"/>
      <c r="D55" s="24">
        <f>D56</f>
        <v>116810.38</v>
      </c>
      <c r="E55" s="24">
        <f>E56</f>
        <v>116810.38</v>
      </c>
    </row>
    <row r="56" spans="1:5" ht="94.5">
      <c r="A56" s="9" t="s">
        <v>222</v>
      </c>
      <c r="B56" s="15" t="s">
        <v>326</v>
      </c>
      <c r="C56" s="14">
        <v>200</v>
      </c>
      <c r="D56" s="59">
        <v>116810.38</v>
      </c>
      <c r="E56" s="24">
        <v>116810.38</v>
      </c>
    </row>
    <row r="57" spans="1:5" ht="69.75" customHeight="1">
      <c r="A57" s="28" t="s">
        <v>64</v>
      </c>
      <c r="B57" s="29" t="s">
        <v>327</v>
      </c>
      <c r="C57" s="30"/>
      <c r="D57" s="64">
        <f>D58</f>
        <v>247465.28</v>
      </c>
      <c r="E57" s="64">
        <f>E58</f>
        <v>247465.28</v>
      </c>
    </row>
    <row r="58" spans="1:5" ht="31.5">
      <c r="A58" s="9" t="s">
        <v>65</v>
      </c>
      <c r="B58" s="15" t="s">
        <v>328</v>
      </c>
      <c r="C58" s="14"/>
      <c r="D58" s="59">
        <f>D59</f>
        <v>247465.28</v>
      </c>
      <c r="E58" s="59">
        <f>E59</f>
        <v>247465.28</v>
      </c>
    </row>
    <row r="59" spans="1:5" ht="157.5">
      <c r="A59" s="23" t="s">
        <v>317</v>
      </c>
      <c r="B59" s="15" t="s">
        <v>329</v>
      </c>
      <c r="C59" s="14">
        <v>100</v>
      </c>
      <c r="D59" s="59">
        <v>247465.28</v>
      </c>
      <c r="E59" s="59">
        <v>247465.28</v>
      </c>
    </row>
    <row r="60" spans="1:5" ht="94.5">
      <c r="A60" s="112" t="s">
        <v>423</v>
      </c>
      <c r="B60" s="66" t="s">
        <v>424</v>
      </c>
      <c r="C60" s="67"/>
      <c r="D60" s="122">
        <f>D61</f>
        <v>115000</v>
      </c>
      <c r="E60" s="122">
        <f>E61</f>
        <v>115000</v>
      </c>
    </row>
    <row r="61" spans="1:5" ht="78.75">
      <c r="A61" s="23" t="s">
        <v>425</v>
      </c>
      <c r="B61" s="15" t="s">
        <v>426</v>
      </c>
      <c r="C61" s="14"/>
      <c r="D61" s="121">
        <f>D62</f>
        <v>115000</v>
      </c>
      <c r="E61" s="121">
        <f>E62</f>
        <v>115000</v>
      </c>
    </row>
    <row r="62" spans="1:5" ht="95.25" customHeight="1">
      <c r="A62" s="23" t="s">
        <v>427</v>
      </c>
      <c r="B62" s="15" t="s">
        <v>428</v>
      </c>
      <c r="C62" s="14">
        <v>200</v>
      </c>
      <c r="D62" s="121">
        <v>115000</v>
      </c>
      <c r="E62" s="121">
        <v>115000</v>
      </c>
    </row>
    <row r="63" spans="1:5" ht="94.5">
      <c r="A63" s="101" t="s">
        <v>61</v>
      </c>
      <c r="B63" s="96" t="s">
        <v>62</v>
      </c>
      <c r="C63" s="99"/>
      <c r="D63" s="103">
        <f>D64</f>
        <v>0</v>
      </c>
      <c r="E63" s="103">
        <f>E64</f>
        <v>0</v>
      </c>
    </row>
    <row r="64" spans="1:5" ht="50.25" customHeight="1">
      <c r="A64" s="28" t="s">
        <v>66</v>
      </c>
      <c r="B64" s="29" t="s">
        <v>67</v>
      </c>
      <c r="C64" s="30"/>
      <c r="D64" s="41">
        <f>D65+D66</f>
        <v>0</v>
      </c>
      <c r="E64" s="41">
        <f>E65+E66</f>
        <v>0</v>
      </c>
    </row>
    <row r="65" spans="1:5" ht="100.5" customHeight="1">
      <c r="A65" s="9" t="s">
        <v>68</v>
      </c>
      <c r="B65" s="15" t="s">
        <v>122</v>
      </c>
      <c r="C65" s="14">
        <v>200</v>
      </c>
      <c r="D65" s="42">
        <v>0</v>
      </c>
      <c r="E65" s="42">
        <v>0</v>
      </c>
    </row>
    <row r="66" spans="1:5" ht="81.75" customHeight="1">
      <c r="A66" s="23" t="s">
        <v>263</v>
      </c>
      <c r="B66" s="15" t="s">
        <v>123</v>
      </c>
      <c r="C66" s="14">
        <v>200</v>
      </c>
      <c r="D66" s="42">
        <v>0</v>
      </c>
      <c r="E66" s="42">
        <v>0</v>
      </c>
    </row>
    <row r="67" spans="1:5" ht="81.75" customHeight="1">
      <c r="A67" s="95" t="s">
        <v>462</v>
      </c>
      <c r="B67" s="96" t="s">
        <v>403</v>
      </c>
      <c r="C67" s="99"/>
      <c r="D67" s="100">
        <f t="shared" ref="D67:E69" si="0">D68</f>
        <v>0</v>
      </c>
      <c r="E67" s="100">
        <f t="shared" si="0"/>
        <v>0</v>
      </c>
    </row>
    <row r="68" spans="1:5" ht="42" customHeight="1">
      <c r="A68" s="65" t="s">
        <v>404</v>
      </c>
      <c r="B68" s="66" t="s">
        <v>405</v>
      </c>
      <c r="C68" s="67"/>
      <c r="D68" s="64">
        <f t="shared" si="0"/>
        <v>0</v>
      </c>
      <c r="E68" s="64">
        <f t="shared" si="0"/>
        <v>0</v>
      </c>
    </row>
    <row r="69" spans="1:5" ht="50.25" customHeight="1">
      <c r="A69" s="9" t="s">
        <v>406</v>
      </c>
      <c r="B69" s="15" t="s">
        <v>407</v>
      </c>
      <c r="C69" s="14"/>
      <c r="D69" s="59">
        <f t="shared" si="0"/>
        <v>0</v>
      </c>
      <c r="E69" s="59">
        <f t="shared" si="0"/>
        <v>0</v>
      </c>
    </row>
    <row r="70" spans="1:5" ht="81.75" customHeight="1">
      <c r="A70" s="9" t="s">
        <v>408</v>
      </c>
      <c r="B70" s="15" t="s">
        <v>409</v>
      </c>
      <c r="C70" s="14">
        <v>200</v>
      </c>
      <c r="D70" s="59">
        <v>0</v>
      </c>
      <c r="E70" s="59">
        <v>0</v>
      </c>
    </row>
    <row r="71" spans="1:5" ht="81.75" customHeight="1">
      <c r="A71" s="95" t="s">
        <v>491</v>
      </c>
      <c r="B71" s="96" t="s">
        <v>63</v>
      </c>
      <c r="C71" s="99"/>
      <c r="D71" s="100">
        <f t="shared" ref="D71:E73" si="1">D72</f>
        <v>50000</v>
      </c>
      <c r="E71" s="100">
        <f t="shared" si="1"/>
        <v>50000</v>
      </c>
    </row>
    <row r="72" spans="1:5" ht="81.75" customHeight="1">
      <c r="A72" s="65" t="s">
        <v>410</v>
      </c>
      <c r="B72" s="66" t="s">
        <v>412</v>
      </c>
      <c r="C72" s="67"/>
      <c r="D72" s="64">
        <f t="shared" si="1"/>
        <v>50000</v>
      </c>
      <c r="E72" s="64">
        <f t="shared" si="1"/>
        <v>50000</v>
      </c>
    </row>
    <row r="73" spans="1:5" ht="81.75" customHeight="1">
      <c r="A73" s="9" t="s">
        <v>411</v>
      </c>
      <c r="B73" s="15" t="s">
        <v>413</v>
      </c>
      <c r="C73" s="14"/>
      <c r="D73" s="59">
        <f t="shared" si="1"/>
        <v>50000</v>
      </c>
      <c r="E73" s="59">
        <f t="shared" si="1"/>
        <v>50000</v>
      </c>
    </row>
    <row r="74" spans="1:5" ht="81.75" customHeight="1">
      <c r="A74" s="9" t="s">
        <v>414</v>
      </c>
      <c r="B74" s="15" t="s">
        <v>415</v>
      </c>
      <c r="C74" s="14">
        <v>200</v>
      </c>
      <c r="D74" s="59">
        <v>50000</v>
      </c>
      <c r="E74" s="59">
        <v>50000</v>
      </c>
    </row>
    <row r="75" spans="1:5" ht="75.75" customHeight="1">
      <c r="A75" s="118" t="s">
        <v>463</v>
      </c>
      <c r="B75" s="96" t="s">
        <v>330</v>
      </c>
      <c r="C75" s="99"/>
      <c r="D75" s="102">
        <f>D76+D79+D82</f>
        <v>2217000</v>
      </c>
      <c r="E75" s="102">
        <f>E76+E79+E82</f>
        <v>1987000</v>
      </c>
    </row>
    <row r="76" spans="1:5" ht="31.5">
      <c r="A76" s="28" t="s">
        <v>331</v>
      </c>
      <c r="B76" s="29" t="s">
        <v>332</v>
      </c>
      <c r="C76" s="30"/>
      <c r="D76" s="32">
        <v>1675000</v>
      </c>
      <c r="E76" s="31">
        <v>1595000</v>
      </c>
    </row>
    <row r="77" spans="1:5" ht="78.75">
      <c r="A77" s="9" t="s">
        <v>333</v>
      </c>
      <c r="B77" s="15" t="s">
        <v>334</v>
      </c>
      <c r="C77" s="14"/>
      <c r="D77" s="24">
        <v>1675000</v>
      </c>
      <c r="E77" s="16">
        <v>1595000</v>
      </c>
    </row>
    <row r="78" spans="1:5" ht="94.5">
      <c r="A78" s="9" t="s">
        <v>339</v>
      </c>
      <c r="B78" s="15" t="s">
        <v>340</v>
      </c>
      <c r="C78" s="14">
        <v>200</v>
      </c>
      <c r="D78" s="24">
        <v>1675000</v>
      </c>
      <c r="E78" s="16">
        <v>1595000</v>
      </c>
    </row>
    <row r="79" spans="1:5" ht="15.75">
      <c r="A79" s="28" t="s">
        <v>341</v>
      </c>
      <c r="B79" s="29" t="s">
        <v>342</v>
      </c>
      <c r="C79" s="30"/>
      <c r="D79" s="32">
        <f>D80</f>
        <v>160000</v>
      </c>
      <c r="E79" s="31">
        <v>60000</v>
      </c>
    </row>
    <row r="80" spans="1:5" ht="78.75">
      <c r="A80" s="9" t="s">
        <v>343</v>
      </c>
      <c r="B80" s="15" t="s">
        <v>344</v>
      </c>
      <c r="C80" s="14"/>
      <c r="D80" s="24">
        <f>D81</f>
        <v>160000</v>
      </c>
      <c r="E80" s="16">
        <v>60000</v>
      </c>
    </row>
    <row r="81" spans="1:15" ht="99" customHeight="1">
      <c r="A81" s="9" t="s">
        <v>223</v>
      </c>
      <c r="B81" s="15" t="s">
        <v>346</v>
      </c>
      <c r="C81" s="14">
        <v>200</v>
      </c>
      <c r="D81" s="24">
        <v>160000</v>
      </c>
      <c r="E81" s="16">
        <v>60000</v>
      </c>
    </row>
    <row r="82" spans="1:15" ht="47.25">
      <c r="A82" s="28" t="s">
        <v>347</v>
      </c>
      <c r="B82" s="29" t="s">
        <v>348</v>
      </c>
      <c r="C82" s="30"/>
      <c r="D82" s="32">
        <f>D83</f>
        <v>382000</v>
      </c>
      <c r="E82" s="32">
        <f>E83</f>
        <v>332000</v>
      </c>
    </row>
    <row r="83" spans="1:15" ht="78.75">
      <c r="A83" s="9" t="s">
        <v>349</v>
      </c>
      <c r="B83" s="15" t="s">
        <v>350</v>
      </c>
      <c r="C83" s="14"/>
      <c r="D83" s="24">
        <f>D84+D85+D86+D87+D88</f>
        <v>382000</v>
      </c>
      <c r="E83" s="24">
        <f>E84+E85+E86+E87+E88</f>
        <v>332000</v>
      </c>
    </row>
    <row r="84" spans="1:15" ht="110.25">
      <c r="A84" s="9" t="s">
        <v>224</v>
      </c>
      <c r="B84" s="15" t="s">
        <v>1</v>
      </c>
      <c r="C84" s="14">
        <v>200</v>
      </c>
      <c r="D84" s="24">
        <v>20000</v>
      </c>
      <c r="E84" s="16">
        <v>20000</v>
      </c>
      <c r="O84" s="43"/>
    </row>
    <row r="85" spans="1:15" ht="94.5">
      <c r="A85" s="9" t="s">
        <v>356</v>
      </c>
      <c r="B85" s="15" t="s">
        <v>357</v>
      </c>
      <c r="C85" s="14">
        <v>200</v>
      </c>
      <c r="D85" s="24">
        <v>20000</v>
      </c>
      <c r="E85" s="16">
        <v>20000</v>
      </c>
      <c r="O85" s="43"/>
    </row>
    <row r="86" spans="1:15" ht="110.25">
      <c r="A86" s="9" t="s">
        <v>7</v>
      </c>
      <c r="B86" s="15" t="s">
        <v>8</v>
      </c>
      <c r="C86" s="14">
        <v>200</v>
      </c>
      <c r="D86" s="24">
        <v>37000</v>
      </c>
      <c r="E86" s="16">
        <v>37000</v>
      </c>
    </row>
    <row r="87" spans="1:15" ht="78.75">
      <c r="A87" s="9" t="s">
        <v>225</v>
      </c>
      <c r="B87" s="15" t="s">
        <v>338</v>
      </c>
      <c r="C87" s="14">
        <v>200</v>
      </c>
      <c r="D87" s="16">
        <v>270000</v>
      </c>
      <c r="E87" s="16">
        <v>230000</v>
      </c>
    </row>
    <row r="88" spans="1:15" ht="126">
      <c r="A88" s="9" t="s">
        <v>480</v>
      </c>
      <c r="B88" s="15" t="s">
        <v>402</v>
      </c>
      <c r="C88" s="14">
        <v>200</v>
      </c>
      <c r="D88" s="59">
        <v>35000</v>
      </c>
      <c r="E88" s="16">
        <v>25000</v>
      </c>
    </row>
    <row r="89" spans="1:15" ht="47.25">
      <c r="A89" s="95" t="s">
        <v>9</v>
      </c>
      <c r="B89" s="96" t="s">
        <v>351</v>
      </c>
      <c r="C89" s="99"/>
      <c r="D89" s="102">
        <f>D90+D97</f>
        <v>1627855</v>
      </c>
      <c r="E89" s="102">
        <f>E90+E97</f>
        <v>1636255</v>
      </c>
    </row>
    <row r="90" spans="1:15" ht="15.75">
      <c r="A90" s="65" t="s">
        <v>10</v>
      </c>
      <c r="B90" s="67">
        <v>4300000000</v>
      </c>
      <c r="C90" s="67"/>
      <c r="D90" s="68">
        <f>D91</f>
        <v>1381355</v>
      </c>
      <c r="E90" s="68">
        <f>E91</f>
        <v>1381355</v>
      </c>
    </row>
    <row r="91" spans="1:15" ht="126">
      <c r="A91" s="9" t="s">
        <v>160</v>
      </c>
      <c r="B91" s="14">
        <v>4390000000</v>
      </c>
      <c r="C91" s="14"/>
      <c r="D91" s="24">
        <f>D92+D93+D94+D95+D96</f>
        <v>1381355</v>
      </c>
      <c r="E91" s="24">
        <f>E92+E93+E94+E95+E96</f>
        <v>1381355</v>
      </c>
    </row>
    <row r="92" spans="1:15" ht="94.5">
      <c r="A92" s="10" t="s">
        <v>392</v>
      </c>
      <c r="B92" s="7">
        <v>4390096040</v>
      </c>
      <c r="C92" s="7">
        <v>200</v>
      </c>
      <c r="D92" s="110">
        <v>300000</v>
      </c>
      <c r="E92" s="110">
        <v>300000</v>
      </c>
    </row>
    <row r="93" spans="1:15" ht="126">
      <c r="A93" s="10" t="s">
        <v>421</v>
      </c>
      <c r="B93" s="7">
        <v>4390096042</v>
      </c>
      <c r="C93" s="7">
        <v>200</v>
      </c>
      <c r="D93" s="63">
        <v>305000</v>
      </c>
      <c r="E93" s="110">
        <v>305000</v>
      </c>
    </row>
    <row r="94" spans="1:15" ht="110.25">
      <c r="A94" s="10" t="s">
        <v>393</v>
      </c>
      <c r="B94" s="7">
        <v>4390096043</v>
      </c>
      <c r="C94" s="7">
        <v>200</v>
      </c>
      <c r="D94" s="63">
        <v>427925</v>
      </c>
      <c r="E94" s="110">
        <v>427925</v>
      </c>
    </row>
    <row r="95" spans="1:15" ht="126">
      <c r="A95" s="10" t="s">
        <v>394</v>
      </c>
      <c r="B95" s="7">
        <v>4390096044</v>
      </c>
      <c r="C95" s="7">
        <v>200</v>
      </c>
      <c r="D95" s="63">
        <v>288430</v>
      </c>
      <c r="E95" s="110">
        <v>288430</v>
      </c>
    </row>
    <row r="96" spans="1:15" ht="110.25">
      <c r="A96" s="10" t="s">
        <v>422</v>
      </c>
      <c r="B96" s="7">
        <v>4390096046</v>
      </c>
      <c r="C96" s="7">
        <v>200</v>
      </c>
      <c r="D96" s="63">
        <v>60000</v>
      </c>
      <c r="E96" s="110">
        <v>60000</v>
      </c>
    </row>
    <row r="97" spans="1:5" ht="15.75">
      <c r="A97" s="65" t="s">
        <v>10</v>
      </c>
      <c r="B97" s="66" t="s">
        <v>352</v>
      </c>
      <c r="C97" s="67"/>
      <c r="D97" s="68">
        <f t="shared" ref="D97:E97" si="2">D98</f>
        <v>246500</v>
      </c>
      <c r="E97" s="68">
        <f t="shared" si="2"/>
        <v>254900</v>
      </c>
    </row>
    <row r="98" spans="1:5" ht="78.75">
      <c r="A98" s="73" t="s">
        <v>513</v>
      </c>
      <c r="B98" s="74" t="s">
        <v>352</v>
      </c>
      <c r="C98" s="75"/>
      <c r="D98" s="76">
        <f>D99+D100</f>
        <v>246500</v>
      </c>
      <c r="E98" s="76">
        <f>E99+E100</f>
        <v>254900</v>
      </c>
    </row>
    <row r="99" spans="1:5" ht="141.75">
      <c r="A99" s="10" t="s">
        <v>503</v>
      </c>
      <c r="B99" s="7">
        <v>4490051180</v>
      </c>
      <c r="C99" s="7">
        <v>100</v>
      </c>
      <c r="D99" s="60">
        <v>241500</v>
      </c>
      <c r="E99" s="60">
        <v>249900</v>
      </c>
    </row>
    <row r="100" spans="1:5" ht="78.75">
      <c r="A100" s="10" t="s">
        <v>504</v>
      </c>
      <c r="B100" s="7">
        <v>4490051180</v>
      </c>
      <c r="C100" s="7">
        <v>200</v>
      </c>
      <c r="D100" s="111">
        <v>5000</v>
      </c>
      <c r="E100" s="111">
        <v>5000</v>
      </c>
    </row>
    <row r="101" spans="1:5" ht="15.75">
      <c r="A101" s="9" t="s">
        <v>36</v>
      </c>
      <c r="B101" s="14"/>
      <c r="C101" s="14"/>
      <c r="D101" s="24">
        <f>D13+D18+D43+D48+D63+D67+D71+D75+D89</f>
        <v>11560356.879999999</v>
      </c>
      <c r="E101" s="24">
        <f>E13+E18+E43+E48+E63+E67+E71+E75+E89</f>
        <v>11323224.879999999</v>
      </c>
    </row>
    <row r="102" spans="1:5">
      <c r="D102" s="25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4"/>
  <sheetViews>
    <sheetView topLeftCell="A61" workbookViewId="0">
      <selection activeCell="J58" sqref="J58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4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5" t="s">
        <v>112</v>
      </c>
      <c r="G1" s="175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65" t="s">
        <v>121</v>
      </c>
      <c r="E3" s="165"/>
      <c r="F3" s="165"/>
      <c r="G3" s="165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65" t="s">
        <v>137</v>
      </c>
      <c r="F6" s="165"/>
      <c r="G6" s="165"/>
      <c r="J6" s="2"/>
    </row>
    <row r="7" spans="1:13" ht="105" customHeight="1">
      <c r="E7" s="164" t="s">
        <v>527</v>
      </c>
      <c r="F7" s="164"/>
      <c r="G7" s="164"/>
      <c r="H7" s="164"/>
    </row>
    <row r="8" spans="1:13" ht="42.75" customHeight="1">
      <c r="A8" s="174" t="s">
        <v>464</v>
      </c>
      <c r="B8" s="174"/>
      <c r="C8" s="174"/>
      <c r="D8" s="174"/>
      <c r="E8" s="174"/>
      <c r="F8" s="174"/>
      <c r="G8" s="174"/>
      <c r="H8" s="174"/>
    </row>
    <row r="9" spans="1:13" ht="63">
      <c r="A9" s="11" t="s">
        <v>46</v>
      </c>
      <c r="B9" s="11" t="s">
        <v>305</v>
      </c>
      <c r="C9" s="11" t="s">
        <v>147</v>
      </c>
      <c r="D9" s="11" t="s">
        <v>306</v>
      </c>
      <c r="E9" s="11" t="s">
        <v>307</v>
      </c>
      <c r="F9" s="11" t="s">
        <v>131</v>
      </c>
      <c r="G9" s="11" t="s">
        <v>308</v>
      </c>
      <c r="H9" s="11" t="s">
        <v>71</v>
      </c>
    </row>
    <row r="10" spans="1:13" ht="37.5" customHeight="1">
      <c r="A10" s="9" t="s">
        <v>310</v>
      </c>
      <c r="B10" s="14">
        <v>905</v>
      </c>
      <c r="C10" s="14"/>
      <c r="D10" s="14"/>
      <c r="E10" s="14"/>
      <c r="F10" s="14"/>
      <c r="G10" s="57">
        <f>SUM(G11:G47)</f>
        <v>10558739.870000001</v>
      </c>
      <c r="H10" s="16">
        <v>100000</v>
      </c>
    </row>
    <row r="11" spans="1:13" ht="126.75" customHeight="1">
      <c r="A11" s="9" t="s">
        <v>113</v>
      </c>
      <c r="B11" s="15" t="s">
        <v>311</v>
      </c>
      <c r="C11" s="15" t="s">
        <v>148</v>
      </c>
      <c r="D11" s="15" t="s">
        <v>149</v>
      </c>
      <c r="E11" s="15" t="s">
        <v>266</v>
      </c>
      <c r="F11" s="15" t="s">
        <v>274</v>
      </c>
      <c r="G11" s="59">
        <v>613532.86</v>
      </c>
      <c r="H11" s="16">
        <v>100000</v>
      </c>
    </row>
    <row r="12" spans="1:13" ht="126">
      <c r="A12" s="9" t="s">
        <v>269</v>
      </c>
      <c r="B12" s="15" t="s">
        <v>311</v>
      </c>
      <c r="C12" s="15" t="s">
        <v>148</v>
      </c>
      <c r="D12" s="15" t="s">
        <v>150</v>
      </c>
      <c r="E12" s="15" t="s">
        <v>270</v>
      </c>
      <c r="F12" s="15" t="s">
        <v>274</v>
      </c>
      <c r="G12" s="59">
        <v>2484759.92</v>
      </c>
      <c r="H12" s="16">
        <v>100000</v>
      </c>
      <c r="J12" t="s">
        <v>107</v>
      </c>
    </row>
    <row r="13" spans="1:13" ht="78.75">
      <c r="A13" s="9" t="s">
        <v>226</v>
      </c>
      <c r="B13" s="15" t="s">
        <v>311</v>
      </c>
      <c r="C13" s="15" t="s">
        <v>148</v>
      </c>
      <c r="D13" s="15" t="s">
        <v>150</v>
      </c>
      <c r="E13" s="15" t="s">
        <v>270</v>
      </c>
      <c r="F13" s="15" t="s">
        <v>275</v>
      </c>
      <c r="G13" s="59">
        <v>336496.31</v>
      </c>
      <c r="H13" s="16">
        <v>2999894.4</v>
      </c>
    </row>
    <row r="14" spans="1:13" ht="47.25">
      <c r="A14" s="9" t="s">
        <v>272</v>
      </c>
      <c r="B14" s="15" t="s">
        <v>311</v>
      </c>
      <c r="C14" s="15" t="s">
        <v>148</v>
      </c>
      <c r="D14" s="15" t="s">
        <v>150</v>
      </c>
      <c r="E14" s="15" t="s">
        <v>270</v>
      </c>
      <c r="F14" s="15" t="s">
        <v>276</v>
      </c>
      <c r="G14" s="134">
        <v>3120</v>
      </c>
      <c r="H14" s="16">
        <v>2683046.4</v>
      </c>
    </row>
    <row r="15" spans="1:13" ht="126">
      <c r="A15" s="9" t="s">
        <v>502</v>
      </c>
      <c r="B15" s="15" t="s">
        <v>311</v>
      </c>
      <c r="C15" s="15" t="s">
        <v>148</v>
      </c>
      <c r="D15" s="15" t="s">
        <v>438</v>
      </c>
      <c r="E15" s="15" t="s">
        <v>395</v>
      </c>
      <c r="F15" s="15" t="s">
        <v>396</v>
      </c>
      <c r="G15" s="24">
        <v>29744.21</v>
      </c>
      <c r="H15" s="16"/>
    </row>
    <row r="16" spans="1:13" ht="47.25">
      <c r="A16" s="9" t="s">
        <v>291</v>
      </c>
      <c r="B16" s="15" t="s">
        <v>311</v>
      </c>
      <c r="C16" s="15" t="s">
        <v>148</v>
      </c>
      <c r="D16" s="15" t="s">
        <v>429</v>
      </c>
      <c r="E16" s="15" t="s">
        <v>292</v>
      </c>
      <c r="F16" s="15" t="s">
        <v>396</v>
      </c>
      <c r="G16" s="57">
        <v>40000</v>
      </c>
      <c r="H16" s="16"/>
    </row>
    <row r="17" spans="1:8" ht="148.5" customHeight="1">
      <c r="A17" s="44" t="s">
        <v>159</v>
      </c>
      <c r="B17" s="15" t="s">
        <v>311</v>
      </c>
      <c r="C17" s="15" t="s">
        <v>148</v>
      </c>
      <c r="D17" s="15" t="s">
        <v>241</v>
      </c>
      <c r="E17" s="15" t="s">
        <v>443</v>
      </c>
      <c r="F17" s="15" t="s">
        <v>275</v>
      </c>
      <c r="G17" s="57">
        <v>40750</v>
      </c>
      <c r="H17" s="16"/>
    </row>
    <row r="18" spans="1:8" ht="67.5" customHeight="1">
      <c r="A18" s="44" t="s">
        <v>418</v>
      </c>
      <c r="B18" s="15" t="s">
        <v>311</v>
      </c>
      <c r="C18" s="15" t="s">
        <v>148</v>
      </c>
      <c r="D18" s="15" t="s">
        <v>241</v>
      </c>
      <c r="E18" s="15" t="s">
        <v>444</v>
      </c>
      <c r="F18" s="15" t="s">
        <v>275</v>
      </c>
      <c r="G18" s="57">
        <v>8501.6</v>
      </c>
      <c r="H18" s="16"/>
    </row>
    <row r="19" spans="1:8" ht="78.75">
      <c r="A19" s="9" t="s">
        <v>53</v>
      </c>
      <c r="B19" s="15" t="s">
        <v>311</v>
      </c>
      <c r="C19" s="15" t="s">
        <v>148</v>
      </c>
      <c r="D19" s="15" t="s">
        <v>241</v>
      </c>
      <c r="E19" s="15" t="s">
        <v>282</v>
      </c>
      <c r="F19" s="15" t="s">
        <v>275</v>
      </c>
      <c r="G19" s="57">
        <v>263000</v>
      </c>
      <c r="H19" s="16"/>
    </row>
    <row r="20" spans="1:8" ht="135" customHeight="1">
      <c r="A20" s="9" t="s">
        <v>52</v>
      </c>
      <c r="B20" s="15" t="s">
        <v>311</v>
      </c>
      <c r="C20" s="15" t="s">
        <v>148</v>
      </c>
      <c r="D20" s="15" t="s">
        <v>241</v>
      </c>
      <c r="E20" s="15" t="s">
        <v>296</v>
      </c>
      <c r="F20" s="15" t="s">
        <v>275</v>
      </c>
      <c r="G20" s="59">
        <v>4272</v>
      </c>
      <c r="H20" s="16"/>
    </row>
    <row r="21" spans="1:8" ht="96.75" customHeight="1">
      <c r="A21" s="9" t="s">
        <v>401</v>
      </c>
      <c r="B21" s="15" t="s">
        <v>311</v>
      </c>
      <c r="C21" s="15" t="s">
        <v>148</v>
      </c>
      <c r="D21" s="15" t="s">
        <v>241</v>
      </c>
      <c r="E21" s="15" t="s">
        <v>296</v>
      </c>
      <c r="F21" s="15" t="s">
        <v>276</v>
      </c>
      <c r="G21" s="59">
        <v>9417</v>
      </c>
      <c r="H21" s="16"/>
    </row>
    <row r="22" spans="1:8" ht="99.75" customHeight="1">
      <c r="A22" s="9" t="s">
        <v>49</v>
      </c>
      <c r="B22" s="15" t="s">
        <v>311</v>
      </c>
      <c r="C22" s="15" t="s">
        <v>148</v>
      </c>
      <c r="D22" s="15" t="s">
        <v>241</v>
      </c>
      <c r="E22" s="15" t="s">
        <v>6</v>
      </c>
      <c r="F22" s="15" t="s">
        <v>275</v>
      </c>
      <c r="G22" s="57">
        <v>5900</v>
      </c>
      <c r="H22" s="16"/>
    </row>
    <row r="23" spans="1:8" ht="78" customHeight="1">
      <c r="A23" s="9" t="s">
        <v>416</v>
      </c>
      <c r="B23" s="15" t="s">
        <v>311</v>
      </c>
      <c r="C23" s="15" t="s">
        <v>148</v>
      </c>
      <c r="D23" s="15" t="s">
        <v>241</v>
      </c>
      <c r="E23" s="15" t="s">
        <v>409</v>
      </c>
      <c r="F23" s="15" t="s">
        <v>275</v>
      </c>
      <c r="G23" s="57">
        <v>0</v>
      </c>
      <c r="H23" s="16"/>
    </row>
    <row r="24" spans="1:8" ht="117" customHeight="1">
      <c r="A24" s="9" t="s">
        <v>417</v>
      </c>
      <c r="B24" s="15" t="s">
        <v>311</v>
      </c>
      <c r="C24" s="15" t="s">
        <v>148</v>
      </c>
      <c r="D24" s="15" t="s">
        <v>241</v>
      </c>
      <c r="E24" s="15" t="s">
        <v>415</v>
      </c>
      <c r="F24" s="15" t="s">
        <v>275</v>
      </c>
      <c r="G24" s="57">
        <v>0</v>
      </c>
      <c r="H24" s="16"/>
    </row>
    <row r="25" spans="1:8" ht="141.75">
      <c r="A25" s="156" t="s">
        <v>506</v>
      </c>
      <c r="B25" s="157">
        <v>905</v>
      </c>
      <c r="C25" s="158" t="s">
        <v>148</v>
      </c>
      <c r="D25" s="157">
        <v>13</v>
      </c>
      <c r="E25" s="157">
        <v>4390096047</v>
      </c>
      <c r="F25" s="157">
        <v>200</v>
      </c>
      <c r="G25" s="159">
        <v>122500</v>
      </c>
      <c r="H25" s="16"/>
    </row>
    <row r="26" spans="1:8" ht="47.25">
      <c r="A26" s="142" t="s">
        <v>520</v>
      </c>
      <c r="B26" s="143">
        <v>905</v>
      </c>
      <c r="C26" s="15" t="s">
        <v>148</v>
      </c>
      <c r="D26" s="143">
        <v>13</v>
      </c>
      <c r="E26" s="143">
        <v>4390096050</v>
      </c>
      <c r="F26" s="143">
        <v>300</v>
      </c>
      <c r="G26" s="144">
        <v>1302</v>
      </c>
      <c r="H26" s="16"/>
    </row>
    <row r="27" spans="1:8" ht="157.5">
      <c r="A27" s="9" t="s">
        <v>505</v>
      </c>
      <c r="B27" s="15" t="s">
        <v>311</v>
      </c>
      <c r="C27" s="15" t="s">
        <v>149</v>
      </c>
      <c r="D27" s="15" t="s">
        <v>152</v>
      </c>
      <c r="E27" s="15" t="s">
        <v>277</v>
      </c>
      <c r="F27" s="15" t="s">
        <v>274</v>
      </c>
      <c r="G27" s="59">
        <v>247675</v>
      </c>
      <c r="H27" s="16"/>
    </row>
    <row r="28" spans="1:8" ht="94.5">
      <c r="A28" s="9" t="s">
        <v>504</v>
      </c>
      <c r="B28" s="15" t="s">
        <v>311</v>
      </c>
      <c r="C28" s="15" t="s">
        <v>149</v>
      </c>
      <c r="D28" s="15" t="s">
        <v>152</v>
      </c>
      <c r="E28" s="15" t="s">
        <v>277</v>
      </c>
      <c r="F28" s="15" t="s">
        <v>275</v>
      </c>
      <c r="G28" s="59">
        <v>5000</v>
      </c>
      <c r="H28" s="16"/>
    </row>
    <row r="29" spans="1:8" ht="94.5">
      <c r="A29" s="9" t="s">
        <v>51</v>
      </c>
      <c r="B29" s="15" t="s">
        <v>311</v>
      </c>
      <c r="C29" s="15" t="s">
        <v>152</v>
      </c>
      <c r="D29" s="15" t="s">
        <v>214</v>
      </c>
      <c r="E29" s="15" t="s">
        <v>448</v>
      </c>
      <c r="F29" s="15" t="s">
        <v>275</v>
      </c>
      <c r="G29" s="59">
        <v>247500</v>
      </c>
      <c r="H29" s="16"/>
    </row>
    <row r="30" spans="1:8" ht="63">
      <c r="A30" s="9" t="s">
        <v>299</v>
      </c>
      <c r="B30" s="15" t="s">
        <v>311</v>
      </c>
      <c r="C30" s="15" t="s">
        <v>152</v>
      </c>
      <c r="D30" s="15" t="s">
        <v>214</v>
      </c>
      <c r="E30" s="15" t="s">
        <v>449</v>
      </c>
      <c r="F30" s="15" t="s">
        <v>275</v>
      </c>
      <c r="G30" s="59">
        <v>14500</v>
      </c>
      <c r="H30" s="16"/>
    </row>
    <row r="31" spans="1:8" ht="123.75" customHeight="1">
      <c r="A31" s="9" t="s">
        <v>392</v>
      </c>
      <c r="B31" s="15" t="s">
        <v>311</v>
      </c>
      <c r="C31" s="15" t="s">
        <v>152</v>
      </c>
      <c r="D31" s="15" t="s">
        <v>361</v>
      </c>
      <c r="E31" s="15" t="s">
        <v>362</v>
      </c>
      <c r="F31" s="15" t="s">
        <v>275</v>
      </c>
      <c r="G31" s="57">
        <v>300000</v>
      </c>
      <c r="H31" s="16"/>
    </row>
    <row r="32" spans="1:8" ht="126">
      <c r="A32" s="9" t="s">
        <v>486</v>
      </c>
      <c r="B32" s="15" t="s">
        <v>311</v>
      </c>
      <c r="C32" s="15" t="s">
        <v>150</v>
      </c>
      <c r="D32" s="15" t="s">
        <v>358</v>
      </c>
      <c r="E32" s="15" t="s">
        <v>487</v>
      </c>
      <c r="F32" s="15" t="s">
        <v>275</v>
      </c>
      <c r="G32" s="57">
        <v>700853</v>
      </c>
      <c r="H32" s="16"/>
    </row>
    <row r="33" spans="1:8" ht="110.25">
      <c r="A33" s="9" t="s">
        <v>393</v>
      </c>
      <c r="B33" s="15" t="s">
        <v>311</v>
      </c>
      <c r="C33" s="15" t="s">
        <v>150</v>
      </c>
      <c r="D33" s="15" t="s">
        <v>358</v>
      </c>
      <c r="E33" s="15" t="s">
        <v>359</v>
      </c>
      <c r="F33" s="15" t="s">
        <v>275</v>
      </c>
      <c r="G33" s="57">
        <v>797925</v>
      </c>
      <c r="H33" s="16"/>
    </row>
    <row r="34" spans="1:8" ht="96" customHeight="1">
      <c r="A34" s="9" t="s">
        <v>397</v>
      </c>
      <c r="B34" s="15" t="s">
        <v>311</v>
      </c>
      <c r="C34" s="15" t="s">
        <v>150</v>
      </c>
      <c r="D34" s="15" t="s">
        <v>358</v>
      </c>
      <c r="E34" s="15" t="s">
        <v>360</v>
      </c>
      <c r="F34" s="15" t="s">
        <v>275</v>
      </c>
      <c r="G34" s="57">
        <v>658430</v>
      </c>
      <c r="H34" s="16"/>
    </row>
    <row r="35" spans="1:8" ht="96" customHeight="1">
      <c r="A35" s="9" t="s">
        <v>515</v>
      </c>
      <c r="B35" s="15" t="s">
        <v>311</v>
      </c>
      <c r="C35" s="15" t="s">
        <v>151</v>
      </c>
      <c r="D35" s="15" t="s">
        <v>149</v>
      </c>
      <c r="E35" s="15" t="s">
        <v>516</v>
      </c>
      <c r="F35" s="15" t="s">
        <v>275</v>
      </c>
      <c r="G35" s="57">
        <v>360000</v>
      </c>
      <c r="H35" s="16"/>
    </row>
    <row r="36" spans="1:8" ht="76.5" customHeight="1">
      <c r="A36" s="9" t="s">
        <v>68</v>
      </c>
      <c r="B36" s="15" t="s">
        <v>311</v>
      </c>
      <c r="C36" s="15" t="s">
        <v>151</v>
      </c>
      <c r="D36" s="15" t="s">
        <v>152</v>
      </c>
      <c r="E36" s="15" t="s">
        <v>122</v>
      </c>
      <c r="F36" s="15" t="s">
        <v>275</v>
      </c>
      <c r="G36" s="57">
        <v>0</v>
      </c>
      <c r="H36" s="16"/>
    </row>
    <row r="37" spans="1:8" ht="78.75">
      <c r="A37" s="23" t="s">
        <v>263</v>
      </c>
      <c r="B37" s="15" t="s">
        <v>311</v>
      </c>
      <c r="C37" s="15" t="s">
        <v>151</v>
      </c>
      <c r="D37" s="15" t="s">
        <v>152</v>
      </c>
      <c r="E37" s="15" t="s">
        <v>123</v>
      </c>
      <c r="F37" s="15" t="s">
        <v>275</v>
      </c>
      <c r="G37" s="57">
        <v>0</v>
      </c>
      <c r="H37" s="16"/>
    </row>
    <row r="38" spans="1:8" ht="82.5" customHeight="1">
      <c r="A38" s="9" t="s">
        <v>339</v>
      </c>
      <c r="B38" s="15" t="s">
        <v>311</v>
      </c>
      <c r="C38" s="15" t="s">
        <v>151</v>
      </c>
      <c r="D38" s="15" t="s">
        <v>152</v>
      </c>
      <c r="E38" s="15" t="s">
        <v>340</v>
      </c>
      <c r="F38" s="15" t="s">
        <v>275</v>
      </c>
      <c r="G38" s="119">
        <v>1566127.92</v>
      </c>
      <c r="H38" s="16"/>
    </row>
    <row r="39" spans="1:8" ht="94.5">
      <c r="A39" s="9" t="s">
        <v>345</v>
      </c>
      <c r="B39" s="15" t="s">
        <v>311</v>
      </c>
      <c r="C39" s="15" t="s">
        <v>151</v>
      </c>
      <c r="D39" s="15" t="s">
        <v>152</v>
      </c>
      <c r="E39" s="15" t="s">
        <v>346</v>
      </c>
      <c r="F39" s="15" t="s">
        <v>275</v>
      </c>
      <c r="G39" s="57">
        <v>280000</v>
      </c>
      <c r="H39" s="16"/>
    </row>
    <row r="40" spans="1:8" ht="94.5">
      <c r="A40" s="9" t="s">
        <v>54</v>
      </c>
      <c r="B40" s="15" t="s">
        <v>311</v>
      </c>
      <c r="C40" s="15" t="s">
        <v>151</v>
      </c>
      <c r="D40" s="15" t="s">
        <v>152</v>
      </c>
      <c r="E40" s="15" t="s">
        <v>1</v>
      </c>
      <c r="F40" s="15" t="s">
        <v>275</v>
      </c>
      <c r="G40" s="57">
        <v>20000</v>
      </c>
      <c r="H40" s="16"/>
    </row>
    <row r="41" spans="1:8" ht="78.75">
      <c r="A41" s="9" t="s">
        <v>356</v>
      </c>
      <c r="B41" s="15" t="s">
        <v>311</v>
      </c>
      <c r="C41" s="15" t="s">
        <v>151</v>
      </c>
      <c r="D41" s="15" t="s">
        <v>152</v>
      </c>
      <c r="E41" s="15" t="s">
        <v>357</v>
      </c>
      <c r="F41" s="15" t="s">
        <v>275</v>
      </c>
      <c r="G41" s="57">
        <v>0</v>
      </c>
      <c r="H41" s="16"/>
    </row>
    <row r="42" spans="1:8" ht="110.25">
      <c r="A42" s="9" t="s">
        <v>232</v>
      </c>
      <c r="B42" s="15" t="s">
        <v>311</v>
      </c>
      <c r="C42" s="15" t="s">
        <v>151</v>
      </c>
      <c r="D42" s="15" t="s">
        <v>152</v>
      </c>
      <c r="E42" s="15" t="s">
        <v>8</v>
      </c>
      <c r="F42" s="15" t="s">
        <v>275</v>
      </c>
      <c r="G42" s="57">
        <v>35000</v>
      </c>
      <c r="H42" s="16"/>
    </row>
    <row r="43" spans="1:8" ht="63">
      <c r="A43" s="9" t="s">
        <v>233</v>
      </c>
      <c r="B43" s="15" t="s">
        <v>311</v>
      </c>
      <c r="C43" s="15" t="s">
        <v>151</v>
      </c>
      <c r="D43" s="15" t="s">
        <v>152</v>
      </c>
      <c r="E43" s="15" t="s">
        <v>338</v>
      </c>
      <c r="F43" s="15" t="s">
        <v>275</v>
      </c>
      <c r="G43" s="57">
        <v>858923.05</v>
      </c>
      <c r="H43" s="16"/>
    </row>
    <row r="44" spans="1:8" ht="110.25">
      <c r="A44" s="9" t="s">
        <v>489</v>
      </c>
      <c r="B44" s="107" t="s">
        <v>311</v>
      </c>
      <c r="C44" s="77" t="s">
        <v>151</v>
      </c>
      <c r="D44" s="77" t="s">
        <v>152</v>
      </c>
      <c r="E44" s="77" t="s">
        <v>402</v>
      </c>
      <c r="F44" s="77" t="s">
        <v>275</v>
      </c>
      <c r="G44" s="109">
        <v>30510</v>
      </c>
      <c r="H44" s="16"/>
    </row>
    <row r="45" spans="1:8" ht="126">
      <c r="A45" s="9" t="s">
        <v>421</v>
      </c>
      <c r="B45" s="107" t="s">
        <v>311</v>
      </c>
      <c r="C45" s="77" t="s">
        <v>151</v>
      </c>
      <c r="D45" s="77" t="s">
        <v>152</v>
      </c>
      <c r="E45" s="14">
        <v>4390096042</v>
      </c>
      <c r="F45" s="77" t="s">
        <v>275</v>
      </c>
      <c r="G45" s="109">
        <v>305000</v>
      </c>
      <c r="H45" s="16"/>
    </row>
    <row r="46" spans="1:8" ht="110.25">
      <c r="A46" s="9" t="s">
        <v>422</v>
      </c>
      <c r="B46" s="107" t="s">
        <v>311</v>
      </c>
      <c r="C46" s="77" t="s">
        <v>151</v>
      </c>
      <c r="D46" s="77" t="s">
        <v>152</v>
      </c>
      <c r="E46" s="14">
        <v>4390096046</v>
      </c>
      <c r="F46" s="77" t="s">
        <v>275</v>
      </c>
      <c r="G46" s="109">
        <v>60000</v>
      </c>
      <c r="H46" s="16"/>
    </row>
    <row r="47" spans="1:8" ht="110.25">
      <c r="A47" s="53" t="s">
        <v>336</v>
      </c>
      <c r="B47" s="107" t="s">
        <v>311</v>
      </c>
      <c r="C47" s="77" t="s">
        <v>214</v>
      </c>
      <c r="D47" s="77" t="s">
        <v>148</v>
      </c>
      <c r="E47" s="77" t="s">
        <v>56</v>
      </c>
      <c r="F47" s="77" t="s">
        <v>59</v>
      </c>
      <c r="G47" s="109">
        <v>108000</v>
      </c>
      <c r="H47" s="16"/>
    </row>
    <row r="48" spans="1:8" ht="47.25">
      <c r="A48" s="108" t="s">
        <v>184</v>
      </c>
      <c r="B48" s="15" t="s">
        <v>311</v>
      </c>
      <c r="C48" s="15"/>
      <c r="D48" s="15"/>
      <c r="E48" s="15"/>
      <c r="F48" s="15"/>
      <c r="G48" s="24">
        <f>SUM(G49:G62)</f>
        <v>6396356.4900000002</v>
      </c>
      <c r="H48" s="16"/>
    </row>
    <row r="49" spans="1:8" ht="126">
      <c r="A49" s="9" t="s">
        <v>185</v>
      </c>
      <c r="B49" s="15" t="s">
        <v>311</v>
      </c>
      <c r="C49" s="15" t="s">
        <v>153</v>
      </c>
      <c r="D49" s="15" t="s">
        <v>148</v>
      </c>
      <c r="E49" s="15" t="s">
        <v>314</v>
      </c>
      <c r="F49" s="15" t="s">
        <v>274</v>
      </c>
      <c r="G49" s="59">
        <v>1675837.52</v>
      </c>
      <c r="H49" s="16"/>
    </row>
    <row r="50" spans="1:8" ht="189">
      <c r="A50" s="9" t="s">
        <v>283</v>
      </c>
      <c r="B50" s="15" t="s">
        <v>311</v>
      </c>
      <c r="C50" s="15" t="s">
        <v>153</v>
      </c>
      <c r="D50" s="15" t="s">
        <v>148</v>
      </c>
      <c r="E50" s="15" t="s">
        <v>284</v>
      </c>
      <c r="F50" s="15" t="s">
        <v>274</v>
      </c>
      <c r="G50" s="123">
        <v>3874.06</v>
      </c>
      <c r="H50" s="16"/>
    </row>
    <row r="51" spans="1:8" ht="189">
      <c r="A51" s="9" t="s">
        <v>285</v>
      </c>
      <c r="B51" s="15" t="s">
        <v>311</v>
      </c>
      <c r="C51" s="15" t="s">
        <v>153</v>
      </c>
      <c r="D51" s="15" t="s">
        <v>148</v>
      </c>
      <c r="E51" s="15" t="s">
        <v>286</v>
      </c>
      <c r="F51" s="15" t="s">
        <v>274</v>
      </c>
      <c r="G51" s="123">
        <v>387406</v>
      </c>
      <c r="H51" s="16"/>
    </row>
    <row r="52" spans="1:8" ht="158.25" customHeight="1">
      <c r="A52" s="9" t="s">
        <v>510</v>
      </c>
      <c r="B52" s="15" t="s">
        <v>311</v>
      </c>
      <c r="C52" s="15" t="s">
        <v>153</v>
      </c>
      <c r="D52" s="15" t="s">
        <v>148</v>
      </c>
      <c r="E52" s="15" t="s">
        <v>500</v>
      </c>
      <c r="F52" s="15" t="s">
        <v>274</v>
      </c>
      <c r="G52" s="123">
        <v>65100</v>
      </c>
      <c r="H52" s="16"/>
    </row>
    <row r="53" spans="1:8" ht="78.75">
      <c r="A53" s="9" t="s">
        <v>55</v>
      </c>
      <c r="B53" s="15" t="s">
        <v>311</v>
      </c>
      <c r="C53" s="15" t="s">
        <v>153</v>
      </c>
      <c r="D53" s="15" t="s">
        <v>148</v>
      </c>
      <c r="E53" s="15" t="s">
        <v>314</v>
      </c>
      <c r="F53" s="15" t="s">
        <v>275</v>
      </c>
      <c r="G53" s="59">
        <v>2419771.2200000002</v>
      </c>
      <c r="H53" s="16"/>
    </row>
    <row r="54" spans="1:8" ht="59.25" customHeight="1">
      <c r="A54" s="9" t="s">
        <v>315</v>
      </c>
      <c r="B54" s="15" t="s">
        <v>311</v>
      </c>
      <c r="C54" s="15" t="s">
        <v>153</v>
      </c>
      <c r="D54" s="15" t="s">
        <v>148</v>
      </c>
      <c r="E54" s="15" t="s">
        <v>314</v>
      </c>
      <c r="F54" s="15" t="s">
        <v>276</v>
      </c>
      <c r="G54" s="59">
        <v>1338.2</v>
      </c>
      <c r="H54" s="16"/>
    </row>
    <row r="55" spans="1:8" ht="126">
      <c r="A55" s="9" t="s">
        <v>484</v>
      </c>
      <c r="B55" s="15" t="s">
        <v>311</v>
      </c>
      <c r="C55" s="15" t="s">
        <v>153</v>
      </c>
      <c r="D55" s="15" t="s">
        <v>148</v>
      </c>
      <c r="E55" s="15" t="s">
        <v>485</v>
      </c>
      <c r="F55" s="15" t="s">
        <v>275</v>
      </c>
      <c r="G55" s="59">
        <v>615000</v>
      </c>
      <c r="H55" s="16"/>
    </row>
    <row r="56" spans="1:8" ht="78.75">
      <c r="A56" s="9" t="s">
        <v>222</v>
      </c>
      <c r="B56" s="15" t="s">
        <v>311</v>
      </c>
      <c r="C56" s="15" t="s">
        <v>153</v>
      </c>
      <c r="D56" s="15" t="s">
        <v>148</v>
      </c>
      <c r="E56" s="15" t="s">
        <v>326</v>
      </c>
      <c r="F56" s="15" t="s">
        <v>275</v>
      </c>
      <c r="G56" s="59">
        <v>216006.45</v>
      </c>
      <c r="H56" s="16"/>
    </row>
    <row r="57" spans="1:8" ht="141.75">
      <c r="A57" s="9" t="s">
        <v>317</v>
      </c>
      <c r="B57" s="15" t="s">
        <v>311</v>
      </c>
      <c r="C57" s="15" t="s">
        <v>153</v>
      </c>
      <c r="D57" s="15" t="s">
        <v>148</v>
      </c>
      <c r="E57" s="15" t="s">
        <v>329</v>
      </c>
      <c r="F57" s="15" t="s">
        <v>274</v>
      </c>
      <c r="G57" s="59">
        <v>221126.52</v>
      </c>
      <c r="H57" s="16"/>
    </row>
    <row r="58" spans="1:8" ht="86.25" customHeight="1">
      <c r="A58" s="9" t="s">
        <v>501</v>
      </c>
      <c r="B58" s="15" t="s">
        <v>311</v>
      </c>
      <c r="C58" s="15" t="s">
        <v>153</v>
      </c>
      <c r="D58" s="15" t="s">
        <v>148</v>
      </c>
      <c r="E58" s="15" t="s">
        <v>329</v>
      </c>
      <c r="F58" s="15" t="s">
        <v>275</v>
      </c>
      <c r="G58" s="59">
        <v>344975.14</v>
      </c>
      <c r="H58" s="16"/>
    </row>
    <row r="59" spans="1:8" ht="198" customHeight="1">
      <c r="A59" s="23" t="s">
        <v>283</v>
      </c>
      <c r="B59" s="15" t="s">
        <v>311</v>
      </c>
      <c r="C59" s="15" t="s">
        <v>153</v>
      </c>
      <c r="D59" s="15" t="s">
        <v>148</v>
      </c>
      <c r="E59" s="15" t="s">
        <v>482</v>
      </c>
      <c r="F59" s="15" t="s">
        <v>274</v>
      </c>
      <c r="G59" s="59">
        <v>8508.83</v>
      </c>
      <c r="H59" s="16"/>
    </row>
    <row r="60" spans="1:8" ht="204.75">
      <c r="A60" s="23" t="s">
        <v>488</v>
      </c>
      <c r="B60" s="15" t="s">
        <v>311</v>
      </c>
      <c r="C60" s="15" t="s">
        <v>153</v>
      </c>
      <c r="D60" s="15" t="s">
        <v>148</v>
      </c>
      <c r="E60" s="15" t="s">
        <v>483</v>
      </c>
      <c r="F60" s="15" t="s">
        <v>274</v>
      </c>
      <c r="G60" s="59">
        <v>161667.75</v>
      </c>
      <c r="H60" s="16"/>
    </row>
    <row r="61" spans="1:8" ht="94.5">
      <c r="A61" s="23" t="s">
        <v>427</v>
      </c>
      <c r="B61" s="15" t="s">
        <v>311</v>
      </c>
      <c r="C61" s="15" t="s">
        <v>153</v>
      </c>
      <c r="D61" s="15" t="s">
        <v>148</v>
      </c>
      <c r="E61" s="15" t="s">
        <v>428</v>
      </c>
      <c r="F61" s="15" t="s">
        <v>275</v>
      </c>
      <c r="G61" s="114">
        <v>23244.799999999999</v>
      </c>
      <c r="H61" s="16"/>
    </row>
    <row r="62" spans="1:8" ht="94.5">
      <c r="A62" s="23" t="s">
        <v>507</v>
      </c>
      <c r="B62" s="15" t="s">
        <v>311</v>
      </c>
      <c r="C62" s="15" t="s">
        <v>153</v>
      </c>
      <c r="D62" s="15" t="s">
        <v>148</v>
      </c>
      <c r="E62" s="146" t="s">
        <v>508</v>
      </c>
      <c r="F62" s="143">
        <v>200</v>
      </c>
      <c r="G62" s="144">
        <v>252500</v>
      </c>
      <c r="H62" s="16"/>
    </row>
    <row r="63" spans="1:8" ht="15.75">
      <c r="A63" s="9" t="s">
        <v>279</v>
      </c>
      <c r="B63" s="15"/>
      <c r="C63" s="15"/>
      <c r="D63" s="15"/>
      <c r="E63" s="15"/>
      <c r="F63" s="15"/>
      <c r="G63" s="24">
        <f>G10+G48</f>
        <v>16955096.359999999</v>
      </c>
    </row>
    <row r="64" spans="1:8">
      <c r="G64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3"/>
  <sheetViews>
    <sheetView topLeftCell="A13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73" t="s">
        <v>167</v>
      </c>
      <c r="H1" s="173"/>
    </row>
    <row r="2" spans="1:8" ht="15.75" hidden="1">
      <c r="B2" s="165"/>
      <c r="C2" s="165"/>
      <c r="D2" s="165"/>
      <c r="F2" s="26"/>
      <c r="G2" s="173" t="s">
        <v>166</v>
      </c>
      <c r="H2" s="173"/>
    </row>
    <row r="3" spans="1:8" ht="15.75" hidden="1">
      <c r="A3" s="165"/>
      <c r="B3" s="165"/>
      <c r="C3" s="165"/>
      <c r="D3" s="165"/>
      <c r="F3" s="173" t="s">
        <v>309</v>
      </c>
      <c r="G3" s="173"/>
      <c r="H3" s="173"/>
    </row>
    <row r="4" spans="1:8" ht="15.75" hidden="1">
      <c r="A4" s="165"/>
      <c r="B4" s="165"/>
      <c r="C4" s="165"/>
      <c r="D4" s="165"/>
      <c r="F4" s="173" t="s">
        <v>165</v>
      </c>
      <c r="G4" s="173"/>
      <c r="H4" s="173"/>
    </row>
    <row r="5" spans="1:8" ht="15.75" hidden="1">
      <c r="B5" s="165"/>
      <c r="C5" s="165"/>
      <c r="D5" s="165"/>
      <c r="F5" s="173" t="s">
        <v>168</v>
      </c>
      <c r="G5" s="173"/>
      <c r="H5" s="173"/>
    </row>
    <row r="6" spans="1:8" ht="15.75" hidden="1">
      <c r="B6" s="165"/>
      <c r="C6" s="165"/>
      <c r="D6" s="165"/>
      <c r="F6" s="173" t="s">
        <v>138</v>
      </c>
      <c r="G6" s="173"/>
      <c r="H6" s="173"/>
    </row>
    <row r="7" spans="1:8" ht="79.5" customHeight="1">
      <c r="E7" s="164" t="s">
        <v>528</v>
      </c>
      <c r="F7" s="164"/>
      <c r="G7" s="164"/>
      <c r="H7" s="164"/>
    </row>
    <row r="8" spans="1:8" ht="18.75">
      <c r="A8" s="174" t="s">
        <v>465</v>
      </c>
      <c r="B8" s="174"/>
      <c r="C8" s="174"/>
      <c r="D8" s="174"/>
      <c r="E8" s="174"/>
      <c r="F8" s="174"/>
      <c r="G8" s="174"/>
      <c r="H8" s="174"/>
    </row>
    <row r="9" spans="1:8" ht="63" customHeight="1">
      <c r="A9" s="167" t="s">
        <v>46</v>
      </c>
      <c r="B9" s="167" t="s">
        <v>305</v>
      </c>
      <c r="C9" s="167" t="s">
        <v>147</v>
      </c>
      <c r="D9" s="167" t="s">
        <v>306</v>
      </c>
      <c r="E9" s="167" t="s">
        <v>307</v>
      </c>
      <c r="F9" s="167" t="s">
        <v>131</v>
      </c>
      <c r="G9" s="169" t="s">
        <v>308</v>
      </c>
      <c r="H9" s="171"/>
    </row>
    <row r="10" spans="1:8" ht="21.75" customHeight="1">
      <c r="A10" s="168"/>
      <c r="B10" s="168"/>
      <c r="C10" s="168"/>
      <c r="D10" s="168"/>
      <c r="E10" s="168"/>
      <c r="F10" s="168"/>
      <c r="G10" s="145" t="s">
        <v>420</v>
      </c>
      <c r="H10" s="145" t="s">
        <v>453</v>
      </c>
    </row>
    <row r="11" spans="1:8" ht="31.5">
      <c r="A11" s="9" t="s">
        <v>310</v>
      </c>
      <c r="B11" s="14">
        <v>905</v>
      </c>
      <c r="C11" s="14"/>
      <c r="D11" s="14"/>
      <c r="E11" s="14"/>
      <c r="F11" s="14"/>
      <c r="G11" s="24">
        <f>SUM(G12:G44)</f>
        <v>7829076.4000000004</v>
      </c>
      <c r="H11" s="24">
        <f>SUM(H12:H44)</f>
        <v>7617476.4000000004</v>
      </c>
    </row>
    <row r="12" spans="1:8" ht="115.5" customHeight="1">
      <c r="A12" s="9" t="s">
        <v>113</v>
      </c>
      <c r="B12" s="15" t="s">
        <v>311</v>
      </c>
      <c r="C12" s="15" t="s">
        <v>148</v>
      </c>
      <c r="D12" s="15" t="s">
        <v>149</v>
      </c>
      <c r="E12" s="15" t="s">
        <v>266</v>
      </c>
      <c r="F12" s="15" t="s">
        <v>274</v>
      </c>
      <c r="G12" s="59">
        <v>615184.59</v>
      </c>
      <c r="H12" s="59">
        <v>615184.59</v>
      </c>
    </row>
    <row r="13" spans="1:8" ht="110.25">
      <c r="A13" s="9" t="s">
        <v>269</v>
      </c>
      <c r="B13" s="15" t="s">
        <v>311</v>
      </c>
      <c r="C13" s="15" t="s">
        <v>148</v>
      </c>
      <c r="D13" s="15" t="s">
        <v>150</v>
      </c>
      <c r="E13" s="15" t="s">
        <v>270</v>
      </c>
      <c r="F13" s="15" t="s">
        <v>274</v>
      </c>
      <c r="G13" s="59">
        <v>2285272.7400000002</v>
      </c>
      <c r="H13" s="59">
        <v>2285272.7400000002</v>
      </c>
    </row>
    <row r="14" spans="1:8" ht="63">
      <c r="A14" s="9" t="s">
        <v>271</v>
      </c>
      <c r="B14" s="15" t="s">
        <v>311</v>
      </c>
      <c r="C14" s="15" t="s">
        <v>148</v>
      </c>
      <c r="D14" s="15" t="s">
        <v>150</v>
      </c>
      <c r="E14" s="15" t="s">
        <v>270</v>
      </c>
      <c r="F14" s="15" t="s">
        <v>275</v>
      </c>
      <c r="G14" s="59">
        <v>370264.07</v>
      </c>
      <c r="H14" s="59">
        <v>370264.07</v>
      </c>
    </row>
    <row r="15" spans="1:8" ht="47.25">
      <c r="A15" s="9" t="s">
        <v>272</v>
      </c>
      <c r="B15" s="15" t="s">
        <v>311</v>
      </c>
      <c r="C15" s="15" t="s">
        <v>148</v>
      </c>
      <c r="D15" s="15" t="s">
        <v>150</v>
      </c>
      <c r="E15" s="15" t="s">
        <v>270</v>
      </c>
      <c r="F15" s="15" t="s">
        <v>276</v>
      </c>
      <c r="G15" s="134">
        <v>2000</v>
      </c>
      <c r="H15" s="59">
        <v>2000</v>
      </c>
    </row>
    <row r="16" spans="1:8" ht="110.25">
      <c r="A16" s="9" t="s">
        <v>502</v>
      </c>
      <c r="B16" s="15" t="s">
        <v>311</v>
      </c>
      <c r="C16" s="15" t="s">
        <v>148</v>
      </c>
      <c r="D16" s="15" t="s">
        <v>438</v>
      </c>
      <c r="E16" s="15" t="s">
        <v>395</v>
      </c>
      <c r="F16" s="15" t="s">
        <v>396</v>
      </c>
      <c r="G16" s="136">
        <v>0</v>
      </c>
      <c r="H16" s="136">
        <v>0</v>
      </c>
    </row>
    <row r="17" spans="1:8" ht="47.25">
      <c r="A17" s="9" t="s">
        <v>291</v>
      </c>
      <c r="B17" s="15" t="s">
        <v>311</v>
      </c>
      <c r="C17" s="15" t="s">
        <v>148</v>
      </c>
      <c r="D17" s="15" t="s">
        <v>429</v>
      </c>
      <c r="E17" s="15" t="s">
        <v>292</v>
      </c>
      <c r="F17" s="15" t="s">
        <v>396</v>
      </c>
      <c r="G17" s="24">
        <v>40000</v>
      </c>
      <c r="H17" s="24">
        <v>40000</v>
      </c>
    </row>
    <row r="18" spans="1:8" ht="110.25">
      <c r="A18" s="44" t="s">
        <v>159</v>
      </c>
      <c r="B18" s="15" t="s">
        <v>311</v>
      </c>
      <c r="C18" s="15" t="s">
        <v>148</v>
      </c>
      <c r="D18" s="15" t="s">
        <v>241</v>
      </c>
      <c r="E18" s="15" t="s">
        <v>443</v>
      </c>
      <c r="F18" s="15" t="s">
        <v>275</v>
      </c>
      <c r="G18" s="57">
        <v>30000</v>
      </c>
      <c r="H18" s="57">
        <v>30000</v>
      </c>
    </row>
    <row r="19" spans="1:8" ht="63">
      <c r="A19" s="44" t="s">
        <v>418</v>
      </c>
      <c r="B19" s="15" t="s">
        <v>311</v>
      </c>
      <c r="C19" s="15" t="s">
        <v>148</v>
      </c>
      <c r="D19" s="15" t="s">
        <v>241</v>
      </c>
      <c r="E19" s="15" t="s">
        <v>444</v>
      </c>
      <c r="F19" s="15" t="s">
        <v>275</v>
      </c>
      <c r="G19" s="137">
        <v>8500</v>
      </c>
      <c r="H19" s="137">
        <v>8500</v>
      </c>
    </row>
    <row r="20" spans="1:8" ht="63">
      <c r="A20" s="9" t="s">
        <v>254</v>
      </c>
      <c r="B20" s="15" t="s">
        <v>311</v>
      </c>
      <c r="C20" s="15" t="s">
        <v>148</v>
      </c>
      <c r="D20" s="15" t="s">
        <v>241</v>
      </c>
      <c r="E20" s="15" t="s">
        <v>282</v>
      </c>
      <c r="F20" s="15" t="s">
        <v>275</v>
      </c>
      <c r="G20" s="24">
        <v>230000</v>
      </c>
      <c r="H20" s="16">
        <v>230000</v>
      </c>
    </row>
    <row r="21" spans="1:8" ht="97.5" customHeight="1">
      <c r="A21" s="9" t="s">
        <v>242</v>
      </c>
      <c r="B21" s="15" t="s">
        <v>311</v>
      </c>
      <c r="C21" s="15" t="s">
        <v>148</v>
      </c>
      <c r="D21" s="15" t="s">
        <v>241</v>
      </c>
      <c r="E21" s="15" t="s">
        <v>296</v>
      </c>
      <c r="F21" s="15" t="s">
        <v>275</v>
      </c>
      <c r="G21" s="24">
        <v>3282</v>
      </c>
      <c r="H21" s="16">
        <v>3282</v>
      </c>
    </row>
    <row r="22" spans="1:8" ht="97.5" customHeight="1">
      <c r="A22" s="9" t="s">
        <v>401</v>
      </c>
      <c r="B22" s="15" t="s">
        <v>311</v>
      </c>
      <c r="C22" s="15" t="s">
        <v>148</v>
      </c>
      <c r="D22" s="15" t="s">
        <v>241</v>
      </c>
      <c r="E22" s="15" t="s">
        <v>296</v>
      </c>
      <c r="F22" s="15" t="s">
        <v>276</v>
      </c>
      <c r="G22" s="24">
        <v>6718</v>
      </c>
      <c r="H22" s="16">
        <v>6718</v>
      </c>
    </row>
    <row r="23" spans="1:8" ht="97.5" customHeight="1">
      <c r="A23" s="9" t="s">
        <v>363</v>
      </c>
      <c r="B23" s="15" t="s">
        <v>311</v>
      </c>
      <c r="C23" s="15" t="s">
        <v>148</v>
      </c>
      <c r="D23" s="15" t="s">
        <v>241</v>
      </c>
      <c r="E23" s="15" t="s">
        <v>6</v>
      </c>
      <c r="F23" s="15" t="s">
        <v>275</v>
      </c>
      <c r="G23" s="24">
        <v>10000</v>
      </c>
      <c r="H23" s="16">
        <v>20000</v>
      </c>
    </row>
    <row r="24" spans="1:8" ht="60" customHeight="1">
      <c r="A24" s="9" t="s">
        <v>416</v>
      </c>
      <c r="B24" s="15" t="s">
        <v>311</v>
      </c>
      <c r="C24" s="15" t="s">
        <v>148</v>
      </c>
      <c r="D24" s="15" t="s">
        <v>241</v>
      </c>
      <c r="E24" s="15" t="s">
        <v>409</v>
      </c>
      <c r="F24" s="15" t="s">
        <v>275</v>
      </c>
      <c r="G24" s="57">
        <v>0</v>
      </c>
      <c r="H24" s="57">
        <v>0</v>
      </c>
    </row>
    <row r="25" spans="1:8" ht="83.25" customHeight="1">
      <c r="A25" s="9" t="s">
        <v>417</v>
      </c>
      <c r="B25" s="15" t="s">
        <v>311</v>
      </c>
      <c r="C25" s="15" t="s">
        <v>148</v>
      </c>
      <c r="D25" s="15" t="s">
        <v>241</v>
      </c>
      <c r="E25" s="15" t="s">
        <v>415</v>
      </c>
      <c r="F25" s="15" t="s">
        <v>275</v>
      </c>
      <c r="G25" s="57">
        <v>50000</v>
      </c>
      <c r="H25" s="57">
        <v>50000</v>
      </c>
    </row>
    <row r="26" spans="1:8" ht="110.25">
      <c r="A26" s="9" t="s">
        <v>505</v>
      </c>
      <c r="B26" s="15" t="s">
        <v>311</v>
      </c>
      <c r="C26" s="15" t="s">
        <v>149</v>
      </c>
      <c r="D26" s="15" t="s">
        <v>152</v>
      </c>
      <c r="E26" s="15" t="s">
        <v>277</v>
      </c>
      <c r="F26" s="15" t="s">
        <v>274</v>
      </c>
      <c r="G26" s="59">
        <v>241500</v>
      </c>
      <c r="H26" s="59">
        <v>249900</v>
      </c>
    </row>
    <row r="27" spans="1:8" ht="78.75">
      <c r="A27" s="9" t="s">
        <v>504</v>
      </c>
      <c r="B27" s="15" t="s">
        <v>311</v>
      </c>
      <c r="C27" s="15" t="s">
        <v>149</v>
      </c>
      <c r="D27" s="15" t="s">
        <v>152</v>
      </c>
      <c r="E27" s="15" t="s">
        <v>277</v>
      </c>
      <c r="F27" s="15" t="s">
        <v>275</v>
      </c>
      <c r="G27" s="114">
        <v>5000</v>
      </c>
      <c r="H27" s="114">
        <v>5000</v>
      </c>
    </row>
    <row r="28" spans="1:8" ht="78.75">
      <c r="A28" s="9" t="s">
        <v>213</v>
      </c>
      <c r="B28" s="15" t="s">
        <v>311</v>
      </c>
      <c r="C28" s="15" t="s">
        <v>152</v>
      </c>
      <c r="D28" s="15" t="s">
        <v>214</v>
      </c>
      <c r="E28" s="15" t="s">
        <v>448</v>
      </c>
      <c r="F28" s="15" t="s">
        <v>275</v>
      </c>
      <c r="G28" s="24">
        <v>220000</v>
      </c>
      <c r="H28" s="24">
        <v>220000</v>
      </c>
    </row>
    <row r="29" spans="1:8" ht="53.25" customHeight="1">
      <c r="A29" s="9" t="s">
        <v>299</v>
      </c>
      <c r="B29" s="15" t="s">
        <v>311</v>
      </c>
      <c r="C29" s="15" t="s">
        <v>152</v>
      </c>
      <c r="D29" s="15" t="s">
        <v>214</v>
      </c>
      <c r="E29" s="15" t="s">
        <v>449</v>
      </c>
      <c r="F29" s="15" t="s">
        <v>275</v>
      </c>
      <c r="G29" s="24">
        <v>5000</v>
      </c>
      <c r="H29" s="24">
        <v>5000</v>
      </c>
    </row>
    <row r="30" spans="1:8" ht="102.75" customHeight="1">
      <c r="A30" s="9" t="s">
        <v>392</v>
      </c>
      <c r="B30" s="15" t="s">
        <v>311</v>
      </c>
      <c r="C30" s="15" t="s">
        <v>152</v>
      </c>
      <c r="D30" s="15" t="s">
        <v>361</v>
      </c>
      <c r="E30" s="15" t="s">
        <v>362</v>
      </c>
      <c r="F30" s="15" t="s">
        <v>275</v>
      </c>
      <c r="G30" s="24">
        <v>300000</v>
      </c>
      <c r="H30" s="16">
        <v>300000</v>
      </c>
    </row>
    <row r="31" spans="1:8" ht="92.25" customHeight="1">
      <c r="A31" s="9" t="s">
        <v>393</v>
      </c>
      <c r="B31" s="15" t="s">
        <v>311</v>
      </c>
      <c r="C31" s="15" t="s">
        <v>150</v>
      </c>
      <c r="D31" s="15" t="s">
        <v>358</v>
      </c>
      <c r="E31" s="15" t="s">
        <v>359</v>
      </c>
      <c r="F31" s="15" t="s">
        <v>275</v>
      </c>
      <c r="G31" s="57">
        <v>427925</v>
      </c>
      <c r="H31" s="57">
        <v>427925</v>
      </c>
    </row>
    <row r="32" spans="1:8" ht="96" customHeight="1">
      <c r="A32" s="9" t="s">
        <v>397</v>
      </c>
      <c r="B32" s="15" t="s">
        <v>311</v>
      </c>
      <c r="C32" s="15" t="s">
        <v>150</v>
      </c>
      <c r="D32" s="15" t="s">
        <v>358</v>
      </c>
      <c r="E32" s="15" t="s">
        <v>360</v>
      </c>
      <c r="F32" s="15" t="s">
        <v>275</v>
      </c>
      <c r="G32" s="57">
        <v>288430</v>
      </c>
      <c r="H32" s="57">
        <v>288430</v>
      </c>
    </row>
    <row r="33" spans="1:11" ht="77.25" customHeight="1">
      <c r="A33" s="9" t="s">
        <v>68</v>
      </c>
      <c r="B33" s="15" t="s">
        <v>311</v>
      </c>
      <c r="C33" s="15" t="s">
        <v>151</v>
      </c>
      <c r="D33" s="15" t="s">
        <v>152</v>
      </c>
      <c r="E33" s="15" t="s">
        <v>122</v>
      </c>
      <c r="F33" s="15" t="s">
        <v>275</v>
      </c>
      <c r="G33" s="123">
        <v>0</v>
      </c>
      <c r="H33" s="124">
        <v>0</v>
      </c>
    </row>
    <row r="34" spans="1:11" ht="68.25" customHeight="1">
      <c r="A34" s="23" t="s">
        <v>263</v>
      </c>
      <c r="B34" s="15" t="s">
        <v>311</v>
      </c>
      <c r="C34" s="15" t="s">
        <v>151</v>
      </c>
      <c r="D34" s="15" t="s">
        <v>152</v>
      </c>
      <c r="E34" s="15" t="s">
        <v>123</v>
      </c>
      <c r="F34" s="15" t="s">
        <v>275</v>
      </c>
      <c r="G34" s="123">
        <v>0</v>
      </c>
      <c r="H34" s="124">
        <v>0</v>
      </c>
    </row>
    <row r="35" spans="1:11" ht="78.75">
      <c r="A35" s="9" t="s">
        <v>353</v>
      </c>
      <c r="B35" s="15" t="s">
        <v>311</v>
      </c>
      <c r="C35" s="15" t="s">
        <v>151</v>
      </c>
      <c r="D35" s="15" t="s">
        <v>152</v>
      </c>
      <c r="E35" s="15" t="s">
        <v>340</v>
      </c>
      <c r="F35" s="15" t="s">
        <v>275</v>
      </c>
      <c r="G35" s="24">
        <v>1675000</v>
      </c>
      <c r="H35" s="16">
        <v>1595000</v>
      </c>
    </row>
    <row r="36" spans="1:11" ht="78.75">
      <c r="A36" s="9" t="s">
        <v>223</v>
      </c>
      <c r="B36" s="15" t="s">
        <v>311</v>
      </c>
      <c r="C36" s="15" t="s">
        <v>151</v>
      </c>
      <c r="D36" s="15" t="s">
        <v>152</v>
      </c>
      <c r="E36" s="15" t="s">
        <v>346</v>
      </c>
      <c r="F36" s="15" t="s">
        <v>275</v>
      </c>
      <c r="G36" s="24">
        <v>160000</v>
      </c>
      <c r="H36" s="16">
        <v>60000</v>
      </c>
    </row>
    <row r="37" spans="1:11" ht="69" customHeight="1">
      <c r="A37" s="9" t="s">
        <v>215</v>
      </c>
      <c r="B37" s="15" t="s">
        <v>311</v>
      </c>
      <c r="C37" s="15" t="s">
        <v>151</v>
      </c>
      <c r="D37" s="15" t="s">
        <v>152</v>
      </c>
      <c r="E37" s="15" t="s">
        <v>1</v>
      </c>
      <c r="F37" s="15" t="s">
        <v>275</v>
      </c>
      <c r="G37" s="24">
        <v>20000</v>
      </c>
      <c r="H37" s="16">
        <v>20000</v>
      </c>
    </row>
    <row r="38" spans="1:11" ht="69" customHeight="1">
      <c r="A38" s="9" t="s">
        <v>356</v>
      </c>
      <c r="B38" s="15" t="s">
        <v>311</v>
      </c>
      <c r="C38" s="15" t="s">
        <v>151</v>
      </c>
      <c r="D38" s="15" t="s">
        <v>152</v>
      </c>
      <c r="E38" s="15" t="s">
        <v>357</v>
      </c>
      <c r="F38" s="15" t="s">
        <v>275</v>
      </c>
      <c r="G38" s="24">
        <v>20000</v>
      </c>
      <c r="H38" s="16">
        <v>20000</v>
      </c>
    </row>
    <row r="39" spans="1:11" ht="78.75">
      <c r="A39" s="9" t="s">
        <v>7</v>
      </c>
      <c r="B39" s="15" t="s">
        <v>311</v>
      </c>
      <c r="C39" s="15" t="s">
        <v>151</v>
      </c>
      <c r="D39" s="15" t="s">
        <v>152</v>
      </c>
      <c r="E39" s="15" t="s">
        <v>8</v>
      </c>
      <c r="F39" s="15" t="s">
        <v>275</v>
      </c>
      <c r="G39" s="24">
        <v>37000</v>
      </c>
      <c r="H39" s="16">
        <v>37000</v>
      </c>
    </row>
    <row r="40" spans="1:11" ht="47.25">
      <c r="A40" s="9" t="s">
        <v>50</v>
      </c>
      <c r="B40" s="15" t="s">
        <v>311</v>
      </c>
      <c r="C40" s="15" t="s">
        <v>151</v>
      </c>
      <c r="D40" s="15" t="s">
        <v>152</v>
      </c>
      <c r="E40" s="15" t="s">
        <v>338</v>
      </c>
      <c r="F40" s="15" t="s">
        <v>275</v>
      </c>
      <c r="G40" s="16">
        <v>270000</v>
      </c>
      <c r="H40" s="16">
        <v>230000</v>
      </c>
    </row>
    <row r="41" spans="1:11" ht="94.5">
      <c r="A41" s="9" t="s">
        <v>490</v>
      </c>
      <c r="B41" s="107" t="s">
        <v>311</v>
      </c>
      <c r="C41" s="77" t="s">
        <v>151</v>
      </c>
      <c r="D41" s="77" t="s">
        <v>152</v>
      </c>
      <c r="E41" s="77" t="s">
        <v>402</v>
      </c>
      <c r="F41" s="77" t="s">
        <v>275</v>
      </c>
      <c r="G41" s="59">
        <v>35000</v>
      </c>
      <c r="H41" s="16">
        <v>25000</v>
      </c>
    </row>
    <row r="42" spans="1:11" ht="110.25">
      <c r="A42" s="9" t="s">
        <v>421</v>
      </c>
      <c r="B42" s="107" t="s">
        <v>311</v>
      </c>
      <c r="C42" s="77" t="s">
        <v>151</v>
      </c>
      <c r="D42" s="77" t="s">
        <v>152</v>
      </c>
      <c r="E42" s="14">
        <v>4390096042</v>
      </c>
      <c r="F42" s="77" t="s">
        <v>275</v>
      </c>
      <c r="G42" s="109">
        <v>305000</v>
      </c>
      <c r="H42" s="16">
        <v>305000</v>
      </c>
    </row>
    <row r="43" spans="1:11" ht="94.5">
      <c r="A43" s="9" t="s">
        <v>422</v>
      </c>
      <c r="B43" s="107" t="s">
        <v>311</v>
      </c>
      <c r="C43" s="77" t="s">
        <v>151</v>
      </c>
      <c r="D43" s="77" t="s">
        <v>152</v>
      </c>
      <c r="E43" s="14">
        <v>4390096046</v>
      </c>
      <c r="F43" s="77" t="s">
        <v>275</v>
      </c>
      <c r="G43" s="109">
        <v>60000</v>
      </c>
      <c r="H43" s="16">
        <v>60000</v>
      </c>
    </row>
    <row r="44" spans="1:11" ht="94.5">
      <c r="A44" s="53" t="s">
        <v>336</v>
      </c>
      <c r="B44" s="52" t="s">
        <v>311</v>
      </c>
      <c r="C44" s="15" t="s">
        <v>214</v>
      </c>
      <c r="D44" s="15" t="s">
        <v>148</v>
      </c>
      <c r="E44" s="15" t="s">
        <v>56</v>
      </c>
      <c r="F44" s="15" t="s">
        <v>59</v>
      </c>
      <c r="G44" s="24">
        <v>108000</v>
      </c>
      <c r="H44" s="16">
        <v>108000</v>
      </c>
    </row>
    <row r="45" spans="1:11" ht="47.25">
      <c r="A45" s="9" t="s">
        <v>184</v>
      </c>
      <c r="B45" s="15" t="s">
        <v>311</v>
      </c>
      <c r="C45" s="15"/>
      <c r="D45" s="15"/>
      <c r="E45" s="15"/>
      <c r="F45" s="15"/>
      <c r="G45" s="24">
        <f>SUM(G46:G51)</f>
        <v>3731280.4799999995</v>
      </c>
      <c r="H45" s="24">
        <f>SUM(H46:H51)</f>
        <v>3705748.4799999995</v>
      </c>
    </row>
    <row r="46" spans="1:11" ht="110.25">
      <c r="A46" s="9" t="s">
        <v>185</v>
      </c>
      <c r="B46" s="15" t="s">
        <v>311</v>
      </c>
      <c r="C46" s="15" t="s">
        <v>153</v>
      </c>
      <c r="D46" s="15" t="s">
        <v>148</v>
      </c>
      <c r="E46" s="15" t="s">
        <v>314</v>
      </c>
      <c r="F46" s="15" t="s">
        <v>274</v>
      </c>
      <c r="G46" s="24">
        <v>1596275.18</v>
      </c>
      <c r="H46" s="24">
        <v>1596275.18</v>
      </c>
      <c r="K46" s="25"/>
    </row>
    <row r="47" spans="1:11" ht="63">
      <c r="A47" s="9" t="s">
        <v>145</v>
      </c>
      <c r="B47" s="15" t="s">
        <v>311</v>
      </c>
      <c r="C47" s="15" t="s">
        <v>153</v>
      </c>
      <c r="D47" s="15" t="s">
        <v>148</v>
      </c>
      <c r="E47" s="15" t="s">
        <v>314</v>
      </c>
      <c r="F47" s="15" t="s">
        <v>275</v>
      </c>
      <c r="G47" s="24">
        <v>1648729.64</v>
      </c>
      <c r="H47" s="24">
        <v>1623197.64</v>
      </c>
    </row>
    <row r="48" spans="1:11" ht="47.25">
      <c r="A48" s="9" t="s">
        <v>315</v>
      </c>
      <c r="B48" s="15" t="s">
        <v>311</v>
      </c>
      <c r="C48" s="15" t="s">
        <v>153</v>
      </c>
      <c r="D48" s="15" t="s">
        <v>148</v>
      </c>
      <c r="E48" s="15" t="s">
        <v>314</v>
      </c>
      <c r="F48" s="15" t="s">
        <v>276</v>
      </c>
      <c r="G48" s="24">
        <v>7000</v>
      </c>
      <c r="H48" s="24">
        <v>7000</v>
      </c>
    </row>
    <row r="49" spans="1:8" ht="63">
      <c r="A49" s="9" t="s">
        <v>146</v>
      </c>
      <c r="B49" s="15" t="s">
        <v>311</v>
      </c>
      <c r="C49" s="15" t="s">
        <v>153</v>
      </c>
      <c r="D49" s="15" t="s">
        <v>148</v>
      </c>
      <c r="E49" s="15" t="s">
        <v>326</v>
      </c>
      <c r="F49" s="15" t="s">
        <v>275</v>
      </c>
      <c r="G49" s="59">
        <v>116810.38</v>
      </c>
      <c r="H49" s="24">
        <v>116810.38</v>
      </c>
    </row>
    <row r="50" spans="1:8" ht="110.25">
      <c r="A50" s="9" t="s">
        <v>278</v>
      </c>
      <c r="B50" s="15" t="s">
        <v>311</v>
      </c>
      <c r="C50" s="15" t="s">
        <v>153</v>
      </c>
      <c r="D50" s="15" t="s">
        <v>148</v>
      </c>
      <c r="E50" s="15" t="s">
        <v>329</v>
      </c>
      <c r="F50" s="15" t="s">
        <v>274</v>
      </c>
      <c r="G50" s="59">
        <v>247465.28</v>
      </c>
      <c r="H50" s="59">
        <v>247465.28</v>
      </c>
    </row>
    <row r="51" spans="1:8" ht="78.75">
      <c r="A51" s="23" t="s">
        <v>427</v>
      </c>
      <c r="B51" s="15" t="s">
        <v>311</v>
      </c>
      <c r="C51" s="15" t="s">
        <v>153</v>
      </c>
      <c r="D51" s="15" t="s">
        <v>148</v>
      </c>
      <c r="E51" s="15" t="s">
        <v>428</v>
      </c>
      <c r="F51" s="15" t="s">
        <v>275</v>
      </c>
      <c r="G51" s="121">
        <v>115000</v>
      </c>
      <c r="H51" s="121">
        <v>115000</v>
      </c>
    </row>
    <row r="52" spans="1:8" ht="15.75">
      <c r="A52" s="9" t="s">
        <v>279</v>
      </c>
      <c r="B52" s="15"/>
      <c r="C52" s="15"/>
      <c r="D52" s="15"/>
      <c r="E52" s="15"/>
      <c r="F52" s="15"/>
      <c r="G52" s="80">
        <f>G11+G45</f>
        <v>11560356.879999999</v>
      </c>
      <c r="H52" s="80">
        <f>H11+H45</f>
        <v>11323224.879999999</v>
      </c>
    </row>
    <row r="53" spans="1:8">
      <c r="G53" s="25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2"/>
  <sheetViews>
    <sheetView tabSelected="1" topLeftCell="A16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26"/>
      <c r="D1" s="173" t="s">
        <v>108</v>
      </c>
      <c r="E1" s="173"/>
    </row>
    <row r="2" spans="1:5" hidden="1">
      <c r="C2" s="26"/>
      <c r="D2" s="173" t="s">
        <v>166</v>
      </c>
      <c r="E2" s="173"/>
    </row>
    <row r="3" spans="1:5" hidden="1">
      <c r="C3" s="173" t="s">
        <v>109</v>
      </c>
      <c r="D3" s="173"/>
      <c r="E3" s="173"/>
    </row>
    <row r="4" spans="1:5" hidden="1">
      <c r="C4" s="173" t="s">
        <v>110</v>
      </c>
      <c r="D4" s="173"/>
      <c r="E4" s="173"/>
    </row>
    <row r="5" spans="1:5" hidden="1">
      <c r="C5" s="173" t="s">
        <v>111</v>
      </c>
      <c r="D5" s="173"/>
      <c r="E5" s="173"/>
    </row>
    <row r="6" spans="1:5" hidden="1">
      <c r="C6" s="173" t="s">
        <v>139</v>
      </c>
      <c r="D6" s="173"/>
      <c r="E6" s="173"/>
    </row>
    <row r="7" spans="1:5" ht="84.75" customHeight="1">
      <c r="B7" s="164" t="s">
        <v>529</v>
      </c>
      <c r="C7" s="164"/>
      <c r="D7" s="164"/>
      <c r="E7" s="164"/>
    </row>
    <row r="8" spans="1:5" ht="52.5" customHeight="1">
      <c r="A8" s="166" t="s">
        <v>466</v>
      </c>
      <c r="B8" s="166"/>
      <c r="C8" s="166"/>
      <c r="D8" s="166"/>
      <c r="E8" s="166"/>
    </row>
    <row r="10" spans="1:5" ht="31.5" customHeight="1">
      <c r="A10" s="167" t="s">
        <v>142</v>
      </c>
      <c r="B10" s="167" t="s">
        <v>46</v>
      </c>
      <c r="C10" s="169" t="s">
        <v>308</v>
      </c>
      <c r="D10" s="170"/>
      <c r="E10" s="171"/>
    </row>
    <row r="11" spans="1:5" ht="15.75">
      <c r="A11" s="168"/>
      <c r="B11" s="168"/>
      <c r="C11" s="14" t="s">
        <v>377</v>
      </c>
      <c r="D11" s="15" t="s">
        <v>420</v>
      </c>
      <c r="E11" s="15" t="s">
        <v>453</v>
      </c>
    </row>
    <row r="12" spans="1:5" ht="15.75">
      <c r="A12" s="33" t="s">
        <v>144</v>
      </c>
      <c r="B12" s="9" t="s">
        <v>143</v>
      </c>
      <c r="C12" s="24">
        <f>SUM(C13:C17)</f>
        <v>3963295.9</v>
      </c>
      <c r="D12" s="24">
        <f>SUM(D13:D17)</f>
        <v>3651221.4</v>
      </c>
      <c r="E12" s="24">
        <f>SUM(E13:E17)</f>
        <v>3661221.4</v>
      </c>
    </row>
    <row r="13" spans="1:5" ht="49.5" customHeight="1">
      <c r="A13" s="33" t="s">
        <v>87</v>
      </c>
      <c r="B13" s="9" t="s">
        <v>88</v>
      </c>
      <c r="C13" s="114">
        <f>'Приложение 6'!G11</f>
        <v>613532.86</v>
      </c>
      <c r="D13" s="114">
        <v>615184.59</v>
      </c>
      <c r="E13" s="114">
        <v>615184.59</v>
      </c>
    </row>
    <row r="14" spans="1:5" ht="78.75">
      <c r="A14" s="33" t="s">
        <v>89</v>
      </c>
      <c r="B14" s="9" t="s">
        <v>90</v>
      </c>
      <c r="C14" s="24">
        <f>SUM('Приложение 6'!G12:G14)</f>
        <v>2824376.23</v>
      </c>
      <c r="D14" s="24">
        <f>SUM('Приложение 7'!G13:G15)</f>
        <v>2657536.81</v>
      </c>
      <c r="E14" s="24">
        <f>SUM('Приложение 7'!H13:H15)</f>
        <v>2657536.81</v>
      </c>
    </row>
    <row r="15" spans="1:5" ht="63">
      <c r="A15" s="33" t="s">
        <v>398</v>
      </c>
      <c r="B15" s="9" t="s">
        <v>399</v>
      </c>
      <c r="C15" s="123">
        <v>29744.21</v>
      </c>
      <c r="D15" s="123">
        <v>0</v>
      </c>
      <c r="E15" s="123">
        <v>0</v>
      </c>
    </row>
    <row r="16" spans="1:5" ht="15.75">
      <c r="A16" s="33" t="s">
        <v>430</v>
      </c>
      <c r="B16" s="9" t="s">
        <v>431</v>
      </c>
      <c r="C16" s="24">
        <v>40000</v>
      </c>
      <c r="D16" s="24">
        <v>40000</v>
      </c>
      <c r="E16" s="24">
        <v>40000</v>
      </c>
    </row>
    <row r="17" spans="1:5" ht="15.75">
      <c r="A17" s="33" t="s">
        <v>91</v>
      </c>
      <c r="B17" s="9" t="s">
        <v>92</v>
      </c>
      <c r="C17" s="24">
        <f>SUM('Приложение 6'!G17:G26)</f>
        <v>455642.6</v>
      </c>
      <c r="D17" s="24">
        <f>SUM('Приложение 7'!G18:G25)</f>
        <v>338500</v>
      </c>
      <c r="E17" s="24">
        <f>SUM('Приложение 7'!H18:H25)</f>
        <v>348500</v>
      </c>
    </row>
    <row r="18" spans="1:5" ht="15.75">
      <c r="A18" s="33" t="s">
        <v>93</v>
      </c>
      <c r="B18" s="9" t="s">
        <v>94</v>
      </c>
      <c r="C18" s="24">
        <f>C19</f>
        <v>252675</v>
      </c>
      <c r="D18" s="24">
        <f t="shared" ref="D18:E18" si="0">D19</f>
        <v>246500</v>
      </c>
      <c r="E18" s="24">
        <f t="shared" si="0"/>
        <v>254900</v>
      </c>
    </row>
    <row r="19" spans="1:5" ht="31.5">
      <c r="A19" s="33" t="s">
        <v>95</v>
      </c>
      <c r="B19" s="9" t="s">
        <v>96</v>
      </c>
      <c r="C19" s="24">
        <f>SUM('Приложение 6'!G27:G28)</f>
        <v>252675</v>
      </c>
      <c r="D19" s="24">
        <f>SUM('Приложение 7'!G26:G27)</f>
        <v>246500</v>
      </c>
      <c r="E19" s="24">
        <f>SUM('Приложение 7'!H26:H27)</f>
        <v>254900</v>
      </c>
    </row>
    <row r="20" spans="1:5" ht="47.25">
      <c r="A20" s="33" t="s">
        <v>97</v>
      </c>
      <c r="B20" s="9" t="s">
        <v>98</v>
      </c>
      <c r="C20" s="24">
        <f>C21+C22</f>
        <v>562000</v>
      </c>
      <c r="D20" s="24">
        <f t="shared" ref="D20:E20" si="1">D21+D22</f>
        <v>525000</v>
      </c>
      <c r="E20" s="24">
        <f t="shared" si="1"/>
        <v>525000</v>
      </c>
    </row>
    <row r="21" spans="1:5" ht="63">
      <c r="A21" s="33" t="s">
        <v>99</v>
      </c>
      <c r="B21" s="9" t="s">
        <v>432</v>
      </c>
      <c r="C21" s="24">
        <f>SUM('Приложение 6'!G29:G30)</f>
        <v>262000</v>
      </c>
      <c r="D21" s="24">
        <f>SUM('Приложение 7'!G28:G29)</f>
        <v>225000</v>
      </c>
      <c r="E21" s="24">
        <f>SUM('Приложение 7'!H28:H29)</f>
        <v>225000</v>
      </c>
    </row>
    <row r="22" spans="1:5" ht="48.75" customHeight="1">
      <c r="A22" s="33" t="s">
        <v>124</v>
      </c>
      <c r="B22" s="9" t="s">
        <v>312</v>
      </c>
      <c r="C22" s="24">
        <v>300000</v>
      </c>
      <c r="D22" s="24">
        <v>300000</v>
      </c>
      <c r="E22" s="24">
        <v>300000</v>
      </c>
    </row>
    <row r="23" spans="1:5" ht="20.25" customHeight="1">
      <c r="A23" s="33" t="s">
        <v>364</v>
      </c>
      <c r="B23" s="81" t="s">
        <v>366</v>
      </c>
      <c r="C23" s="24">
        <f>C24</f>
        <v>2157208</v>
      </c>
      <c r="D23" s="24">
        <f>D24</f>
        <v>716355</v>
      </c>
      <c r="E23" s="24">
        <f>E24</f>
        <v>716355</v>
      </c>
    </row>
    <row r="24" spans="1:5" ht="21" customHeight="1">
      <c r="A24" s="33" t="s">
        <v>365</v>
      </c>
      <c r="B24" s="82" t="s">
        <v>367</v>
      </c>
      <c r="C24" s="24">
        <f>SUM('Приложение 6'!G32:G34)</f>
        <v>2157208</v>
      </c>
      <c r="D24" s="24">
        <f>SUM('Приложение 7'!G31:G32)</f>
        <v>716355</v>
      </c>
      <c r="E24" s="24">
        <f>SUM('Приложение 7'!H31:H32)</f>
        <v>716355</v>
      </c>
    </row>
    <row r="25" spans="1:5" ht="31.5">
      <c r="A25" s="33" t="s">
        <v>100</v>
      </c>
      <c r="B25" s="9" t="s">
        <v>400</v>
      </c>
      <c r="C25" s="24">
        <f>C26+C27</f>
        <v>3515560.9699999997</v>
      </c>
      <c r="D25" s="24">
        <f t="shared" ref="D25:E25" si="2">D27</f>
        <v>2582000</v>
      </c>
      <c r="E25" s="24">
        <f t="shared" si="2"/>
        <v>2352000</v>
      </c>
    </row>
    <row r="26" spans="1:5" ht="15.75">
      <c r="A26" s="33" t="s">
        <v>517</v>
      </c>
      <c r="B26" s="9" t="s">
        <v>518</v>
      </c>
      <c r="C26" s="24">
        <f>'Приложение 6'!G35</f>
        <v>360000</v>
      </c>
      <c r="D26" s="57">
        <v>0</v>
      </c>
      <c r="E26" s="57">
        <v>0</v>
      </c>
    </row>
    <row r="27" spans="1:5" ht="15.75">
      <c r="A27" s="33" t="s">
        <v>101</v>
      </c>
      <c r="B27" s="9" t="s">
        <v>102</v>
      </c>
      <c r="C27" s="24">
        <f>SUM('Приложение 6'!G36:G46)</f>
        <v>3155560.9699999997</v>
      </c>
      <c r="D27" s="24">
        <f>SUM('Приложение 7'!G33:G43)</f>
        <v>2582000</v>
      </c>
      <c r="E27" s="24">
        <f>SUM('Приложение 7'!H33:H43)</f>
        <v>2352000</v>
      </c>
    </row>
    <row r="28" spans="1:5" ht="15.75">
      <c r="A28" s="33" t="s">
        <v>105</v>
      </c>
      <c r="B28" s="9" t="s">
        <v>104</v>
      </c>
      <c r="C28" s="24">
        <f>C29</f>
        <v>6396356.4900000002</v>
      </c>
      <c r="D28" s="24">
        <f t="shared" ref="D28:E28" si="3">D29</f>
        <v>3731280.4799999995</v>
      </c>
      <c r="E28" s="24">
        <f t="shared" si="3"/>
        <v>3705748.4799999995</v>
      </c>
    </row>
    <row r="29" spans="1:5" ht="15.75">
      <c r="A29" s="33" t="s">
        <v>103</v>
      </c>
      <c r="B29" s="34" t="s">
        <v>106</v>
      </c>
      <c r="C29" s="24">
        <f>SUM('Приложение 6'!G48)</f>
        <v>6396356.4900000002</v>
      </c>
      <c r="D29" s="24">
        <f>SUM('Приложение 7'!G45)</f>
        <v>3731280.4799999995</v>
      </c>
      <c r="E29" s="24">
        <f>SUM('Приложение 7'!H45)</f>
        <v>3705748.4799999995</v>
      </c>
    </row>
    <row r="30" spans="1:5" ht="15.75">
      <c r="A30" s="33" t="s">
        <v>117</v>
      </c>
      <c r="B30" s="34" t="s">
        <v>118</v>
      </c>
      <c r="C30" s="24">
        <f>C31</f>
        <v>108000</v>
      </c>
      <c r="D30" s="24">
        <f t="shared" ref="D30:E30" si="4">D31</f>
        <v>108000</v>
      </c>
      <c r="E30" s="24">
        <f t="shared" si="4"/>
        <v>108000</v>
      </c>
    </row>
    <row r="31" spans="1:5" ht="15.75">
      <c r="A31" s="33" t="s">
        <v>119</v>
      </c>
      <c r="B31" s="34" t="s">
        <v>120</v>
      </c>
      <c r="C31" s="24">
        <v>108000</v>
      </c>
      <c r="D31" s="24">
        <v>108000</v>
      </c>
      <c r="E31" s="24">
        <v>108000</v>
      </c>
    </row>
    <row r="32" spans="1:5" ht="15.75">
      <c r="A32" s="33"/>
      <c r="B32" s="34" t="s">
        <v>36</v>
      </c>
      <c r="C32" s="80">
        <f>C12+C18+C20+C23+C25+C28+C30</f>
        <v>16955096.359999999</v>
      </c>
      <c r="D32" s="80">
        <f>D12+D18+D20+D23+D25+D28+D30</f>
        <v>11560356.879999999</v>
      </c>
      <c r="E32" s="80">
        <f>E12+E18+E20+E23+E25+E28+E30</f>
        <v>11323224.879999999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154</v>
      </c>
    </row>
    <row r="2" spans="1:4" ht="15.75" hidden="1">
      <c r="B2" s="2"/>
      <c r="D2" s="2" t="s">
        <v>44</v>
      </c>
    </row>
    <row r="3" spans="1:4" ht="15.75" hidden="1">
      <c r="A3" s="165" t="s">
        <v>245</v>
      </c>
      <c r="B3" s="165"/>
      <c r="C3" s="165"/>
      <c r="D3" s="165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65" t="s">
        <v>140</v>
      </c>
      <c r="C6" s="165"/>
      <c r="D6" s="165"/>
    </row>
    <row r="7" spans="1:4" ht="86.25" customHeight="1">
      <c r="A7" s="164" t="s">
        <v>530</v>
      </c>
      <c r="B7" s="164"/>
      <c r="C7" s="164"/>
      <c r="D7" s="164"/>
    </row>
    <row r="8" spans="1:4" ht="47.25" customHeight="1">
      <c r="A8" s="176" t="s">
        <v>467</v>
      </c>
      <c r="B8" s="176"/>
      <c r="C8" s="176"/>
      <c r="D8" s="176"/>
    </row>
    <row r="10" spans="1:4" ht="15.75">
      <c r="A10" s="167" t="s">
        <v>155</v>
      </c>
      <c r="B10" s="169" t="s">
        <v>244</v>
      </c>
      <c r="C10" s="170"/>
      <c r="D10" s="171"/>
    </row>
    <row r="11" spans="1:4" ht="15.75">
      <c r="A11" s="168"/>
      <c r="B11" s="135" t="s">
        <v>377</v>
      </c>
      <c r="C11" s="135" t="s">
        <v>420</v>
      </c>
      <c r="D11" s="135" t="s">
        <v>453</v>
      </c>
    </row>
    <row r="12" spans="1:4" ht="31.5">
      <c r="A12" s="12" t="s">
        <v>156</v>
      </c>
      <c r="B12" s="11">
        <v>0</v>
      </c>
      <c r="C12" s="11">
        <v>0</v>
      </c>
      <c r="D12" s="11">
        <v>0</v>
      </c>
    </row>
    <row r="13" spans="1:4" ht="15.75">
      <c r="A13" s="13" t="s">
        <v>157</v>
      </c>
      <c r="B13" s="11">
        <v>0</v>
      </c>
      <c r="C13" s="11">
        <v>0</v>
      </c>
      <c r="D13" s="11">
        <v>0</v>
      </c>
    </row>
    <row r="14" spans="1:4" ht="15.75">
      <c r="A14" s="13" t="s">
        <v>158</v>
      </c>
      <c r="B14" s="11">
        <v>0</v>
      </c>
      <c r="C14" s="11">
        <v>0</v>
      </c>
      <c r="D14" s="11">
        <v>0</v>
      </c>
    </row>
    <row r="15" spans="1:4" ht="31.5">
      <c r="A15" s="12" t="s">
        <v>162</v>
      </c>
      <c r="B15" s="11">
        <v>0</v>
      </c>
      <c r="C15" s="11">
        <v>0</v>
      </c>
      <c r="D15" s="11">
        <v>0</v>
      </c>
    </row>
    <row r="16" spans="1:4" ht="15.75">
      <c r="A16" s="13" t="s">
        <v>158</v>
      </c>
      <c r="B16" s="11">
        <v>0</v>
      </c>
      <c r="C16" s="11">
        <v>0</v>
      </c>
      <c r="D16" s="11">
        <v>0</v>
      </c>
    </row>
    <row r="17" spans="1:4" ht="15.75">
      <c r="A17" s="12" t="s">
        <v>163</v>
      </c>
      <c r="B17" s="11">
        <v>0</v>
      </c>
      <c r="C17" s="11">
        <v>0</v>
      </c>
      <c r="D17" s="11">
        <v>0</v>
      </c>
    </row>
    <row r="18" spans="1:4" ht="15.75">
      <c r="A18" s="13" t="s">
        <v>157</v>
      </c>
      <c r="B18" s="11">
        <v>0</v>
      </c>
      <c r="C18" s="11">
        <v>0</v>
      </c>
      <c r="D18" s="11">
        <v>0</v>
      </c>
    </row>
    <row r="19" spans="1:4" ht="15.75">
      <c r="A19" s="13" t="s">
        <v>158</v>
      </c>
      <c r="B19" s="11">
        <v>0</v>
      </c>
      <c r="C19" s="11">
        <v>0</v>
      </c>
      <c r="D19" s="11">
        <v>0</v>
      </c>
    </row>
    <row r="20" spans="1:4" ht="31.5">
      <c r="A20" s="12" t="s">
        <v>164</v>
      </c>
      <c r="B20" s="11">
        <v>0</v>
      </c>
      <c r="C20" s="11">
        <v>0</v>
      </c>
      <c r="D20" s="11">
        <v>0</v>
      </c>
    </row>
    <row r="21" spans="1:4" ht="15.75">
      <c r="A21" s="13" t="s">
        <v>169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2022-10-06T06:36:50Z</cp:lastPrinted>
  <dcterms:created xsi:type="dcterms:W3CDTF">2016-06-27T10:52:24Z</dcterms:created>
  <dcterms:modified xsi:type="dcterms:W3CDTF">2022-12-29T06:43:51Z</dcterms:modified>
</cp:coreProperties>
</file>