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6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7"/>
  <c r="D96" i="15"/>
  <c r="D50"/>
  <c r="C53" i="3"/>
  <c r="D20" i="17"/>
  <c r="E18"/>
  <c r="D46" i="3" l="1"/>
  <c r="E46"/>
  <c r="C46"/>
  <c r="D18" i="17"/>
  <c r="D17" s="1"/>
  <c r="D26"/>
  <c r="D24" s="1"/>
  <c r="C13"/>
  <c r="E26"/>
  <c r="E24" s="1"/>
  <c r="C26"/>
  <c r="C24" s="1"/>
  <c r="E23"/>
  <c r="E22" s="1"/>
  <c r="D23"/>
  <c r="D22" s="1"/>
  <c r="C23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C22"/>
  <c r="E17"/>
  <c r="C12" l="1"/>
  <c r="E12"/>
  <c r="D12"/>
  <c r="E87" i="16" l="1"/>
  <c r="D87"/>
  <c r="E75"/>
  <c r="E72"/>
  <c r="D72"/>
  <c r="E57"/>
  <c r="D57"/>
  <c r="D95" i="15"/>
  <c r="D81"/>
  <c r="D63"/>
  <c r="C34" i="3" l="1"/>
  <c r="D64"/>
  <c r="C64"/>
  <c r="D60"/>
  <c r="D45" s="1"/>
  <c r="D44" s="1"/>
  <c r="C60"/>
  <c r="D53"/>
  <c r="D39"/>
  <c r="C39"/>
  <c r="D34"/>
  <c r="D27"/>
  <c r="C27"/>
  <c r="D24"/>
  <c r="C24"/>
  <c r="D16"/>
  <c r="D15" s="1"/>
  <c r="C16"/>
  <c r="C15" s="1"/>
  <c r="E22" i="16"/>
  <c r="D22"/>
  <c r="D24" i="15"/>
  <c r="C14" i="3" l="1"/>
  <c r="C45"/>
  <c r="C44" s="1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6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69" i="15"/>
  <c r="D68" s="1"/>
  <c r="D107"/>
  <c r="D106" s="1"/>
  <c r="D88" l="1"/>
  <c r="D77"/>
  <c r="D73"/>
  <c r="D72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6" i="15"/>
  <c r="D75" s="1"/>
  <c r="D71"/>
  <c r="D85" i="16" l="1"/>
  <c r="E85"/>
  <c r="G53" i="9"/>
  <c r="D35" i="15"/>
  <c r="D34" s="1"/>
  <c r="G59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4" i="15"/>
  <c r="D87"/>
  <c r="D85"/>
  <c r="D84" s="1"/>
  <c r="D80"/>
  <c r="D60"/>
  <c r="D59" s="1"/>
  <c r="D62"/>
  <c r="D51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79"/>
  <c r="E27" i="3"/>
  <c r="E16"/>
  <c r="E15" s="1"/>
  <c r="E24"/>
  <c r="E14" l="1"/>
  <c r="D110" i="15"/>
  <c r="C18" i="4" s="1"/>
  <c r="E23" i="3"/>
  <c r="E44"/>
  <c r="C68" l="1"/>
  <c r="C14" i="4" s="1"/>
  <c r="C12" s="1"/>
  <c r="D68" i="3"/>
  <c r="D14" i="4" s="1"/>
  <c r="D12" s="1"/>
  <c r="E68" i="3"/>
  <c r="E14" i="4" s="1"/>
  <c r="E12" s="1"/>
</calcChain>
</file>

<file path=xl/sharedStrings.xml><?xml version="1.0" encoding="utf-8"?>
<sst xmlns="http://schemas.openxmlformats.org/spreadsheetml/2006/main" count="1219" uniqueCount="509">
  <si>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</si>
  <si>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</si>
  <si>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</si>
  <si>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</si>
  <si>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</si>
  <si>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</si>
  <si>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</si>
  <si>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</si>
  <si>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</si>
  <si>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</si>
  <si>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</si>
  <si>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</si>
  <si>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</si>
  <si>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</si>
  <si>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</si>
  <si>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</si>
  <si>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</si>
  <si>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</si>
  <si>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</si>
  <si>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</si>
  <si>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</si>
  <si>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</si>
  <si>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</si>
  <si>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</si>
  <si>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</si>
  <si>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</si>
  <si>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</si>
  <si>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</si>
  <si>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</si>
  <si>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</si>
  <si>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</si>
  <si>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</si>
  <si>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</si>
  <si>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</si>
  <si>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</si>
  <si>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</si>
  <si>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</si>
  <si>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</si>
  <si>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</si>
  <si>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</si>
  <si>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</si>
  <si>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</si>
  <si>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</si>
  <si>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</si>
  <si>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</si>
  <si>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</si>
  <si>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</si>
  <si>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</si>
  <si>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</si>
  <si>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</si>
  <si>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</si>
  <si>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</si>
  <si>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</si>
  <si>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</si>
  <si>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</si>
  <si>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</si>
  <si>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</si>
  <si>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</si>
  <si>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</si>
  <si>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</si>
  <si>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</si>
  <si>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</si>
  <si>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</si>
  <si>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</si>
  <si>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</si>
  <si>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</si>
  <si>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</si>
  <si>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</si>
  <si>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</si>
  <si>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</si>
  <si>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</si>
  <si>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</si>
  <si>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</si>
  <si>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</si>
  <si>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</si>
  <si>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</si>
  <si>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</si>
  <si>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</si>
  <si>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</si>
  <si>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</si>
  <si>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</si>
  <si>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</si>
  <si>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</si>
  <si>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</si>
  <si>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</si>
  <si>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</si>
  <si>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</si>
  <si>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</si>
  <si>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</si>
  <si>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</si>
  <si>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</si>
  <si>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</si>
  <si>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</si>
  <si>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</si>
  <si>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</si>
  <si>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</si>
  <si>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</si>
  <si>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</si>
  <si>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</si>
  <si>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</si>
  <si>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</si>
  <si>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</si>
  <si>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</si>
  <si>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</si>
  <si>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</si>
  <si>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</si>
  <si>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</si>
  <si>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</si>
  <si>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</si>
  <si>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</si>
  <si>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</si>
  <si>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</si>
  <si>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</si>
  <si>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</si>
  <si>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</si>
  <si>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</si>
  <si>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</si>
  <si>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</si>
  <si>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</si>
  <si>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</si>
  <si>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</si>
  <si>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</si>
  <si>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</si>
  <si>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</si>
  <si>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</si>
  <si>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</si>
  <si>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</si>
  <si>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</si>
  <si>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</si>
  <si>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</si>
  <si>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</si>
  <si>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</si>
  <si>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</si>
  <si>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</si>
  <si>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</si>
  <si>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</si>
  <si>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</si>
  <si>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</si>
  <si>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</si>
  <si>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</si>
  <si>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</si>
  <si>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</si>
  <si>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</si>
  <si>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</si>
  <si>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</si>
  <si>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</si>
  <si>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</si>
  <si>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</si>
  <si>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</si>
  <si>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</si>
  <si>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</si>
  <si>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</si>
  <si>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</si>
  <si>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</si>
  <si>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</si>
  <si>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</si>
  <si>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</si>
  <si>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</si>
  <si>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</si>
  <si>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</si>
  <si>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</si>
  <si>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</si>
  <si>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</si>
  <si>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</si>
  <si>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</si>
  <si>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</si>
  <si>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</si>
  <si>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</si>
  <si>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</si>
  <si>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</si>
  <si>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</si>
  <si>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</si>
  <si>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</si>
  <si>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</si>
  <si>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</si>
  <si>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</si>
  <si>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</si>
  <si>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</si>
  <si>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</si>
  <si>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</si>
  <si>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</si>
  <si>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</si>
  <si>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</si>
  <si>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</si>
  <si>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</si>
  <si>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</si>
  <si>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</si>
  <si>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</si>
  <si>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</si>
  <si>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</si>
  <si>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</si>
  <si>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</si>
  <si>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</si>
  <si>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</si>
  <si>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</si>
  <si>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</si>
  <si>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</si>
  <si>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</si>
  <si>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</si>
  <si>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</si>
  <si>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</si>
  <si>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</si>
  <si>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</si>
  <si>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</si>
  <si>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</si>
  <si>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</si>
  <si>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</si>
  <si>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</si>
  <si>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</si>
  <si>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</si>
  <si>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</si>
  <si>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</si>
  <si>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</si>
  <si>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</si>
  <si>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</si>
  <si>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</si>
  <si>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</si>
  <si>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</si>
  <si>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</si>
  <si>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</si>
  <si>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</si>
  <si>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</si>
  <si>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</si>
  <si>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</si>
  <si>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</si>
  <si>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</si>
  <si>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</si>
  <si>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</si>
  <si>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</si>
  <si>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</si>
  <si>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</si>
  <si>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</si>
  <si>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</si>
  <si>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</si>
  <si>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</si>
  <si>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</si>
  <si>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</si>
  <si>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</si>
  <si>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</si>
  <si>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</si>
  <si>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</si>
  <si>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</si>
  <si>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</si>
  <si>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</si>
  <si>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</si>
  <si>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</si>
  <si>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</si>
  <si>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</si>
  <si>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</si>
  <si>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</si>
  <si>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</si>
  <si>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</si>
  <si>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</si>
  <si>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</si>
  <si>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</si>
  <si>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</si>
  <si>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</si>
  <si>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</si>
  <si>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</si>
  <si>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</si>
  <si>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</si>
  <si>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</si>
  <si>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</si>
  <si>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</si>
  <si>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</si>
  <si>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</si>
  <si>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</si>
  <si>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</si>
  <si>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</si>
  <si>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</si>
  <si>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</si>
  <si>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</si>
  <si>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</si>
  <si>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</si>
  <si>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</si>
  <si>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</si>
  <si>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</si>
  <si>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</si>
  <si>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</si>
  <si>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</si>
  <si>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</si>
  <si>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</si>
  <si>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</si>
  <si>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</si>
  <si>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</si>
  <si>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</si>
  <si>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</si>
  <si>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</si>
  <si>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</si>
  <si>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</si>
  <si>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</si>
  <si>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</si>
  <si>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</si>
  <si>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</si>
  <si>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</si>
  <si>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</si>
  <si>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</si>
  <si>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</si>
  <si>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</si>
  <si>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</si>
  <si>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</si>
  <si>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</si>
  <si>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</si>
  <si>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</si>
  <si>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</si>
  <si>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</si>
  <si>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</si>
  <si>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</si>
  <si>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</si>
  <si>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</si>
  <si>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</si>
  <si>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</si>
  <si>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</si>
  <si>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</si>
  <si>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</si>
  <si>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</si>
  <si>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</si>
  <si>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</si>
  <si>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</si>
  <si>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</si>
  <si>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</si>
  <si>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</si>
  <si>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</si>
  <si>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</si>
  <si>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</si>
  <si>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</si>
  <si>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</si>
  <si>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</si>
  <si>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</si>
  <si>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</si>
  <si>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</si>
  <si>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</si>
  <si>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</si>
  <si>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</si>
  <si>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</si>
  <si>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</si>
  <si>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</si>
  <si>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</si>
  <si>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</si>
  <si>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</si>
  <si>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</si>
  <si>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</si>
  <si>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</si>
  <si>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</si>
  <si>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</si>
  <si>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</si>
  <si>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</si>
  <si>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</si>
  <si>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</si>
  <si>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</si>
  <si>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</si>
  <si>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</si>
  <si>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</si>
  <si>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</si>
  <si>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</si>
  <si>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</si>
  <si>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</si>
  <si>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</si>
  <si>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</si>
  <si>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</si>
  <si>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</si>
  <si>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</si>
  <si>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</si>
  <si>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</si>
  <si>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</si>
  <si>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</si>
  <si>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</si>
  <si>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</si>
  <si>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</si>
  <si>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</si>
  <si>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</si>
  <si>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</si>
  <si>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</si>
  <si>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</si>
  <si>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</si>
  <si>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</si>
  <si>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</si>
  <si>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</si>
  <si>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</si>
  <si>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</si>
  <si>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</si>
  <si>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</si>
  <si>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</si>
  <si>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</si>
  <si>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</si>
  <si>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</si>
  <si>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</si>
  <si>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</si>
  <si>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</si>
  <si>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</si>
  <si>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</si>
  <si>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</si>
  <si>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</si>
  <si>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</si>
  <si>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</si>
  <si>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</si>
  <si>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</si>
  <si>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</si>
  <si>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</si>
  <si>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</si>
  <si>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</si>
  <si>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</si>
  <si>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</si>
  <si>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</si>
  <si>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</si>
  <si>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</si>
  <si>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</si>
  <si>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</si>
  <si>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</si>
  <si>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</si>
  <si>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</si>
  <si>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</si>
  <si>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</si>
  <si>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</si>
  <si>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</si>
  <si>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</si>
  <si>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</si>
  <si>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</si>
  <si>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</si>
  <si>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</si>
  <si>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</si>
  <si>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</si>
  <si>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</si>
  <si>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</si>
  <si>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</si>
  <si>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</si>
  <si>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</si>
  <si>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</si>
  <si>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</si>
  <si>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</si>
  <si>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</si>
  <si>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</si>
  <si>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</si>
  <si>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</si>
  <si>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</si>
  <si>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</si>
  <si>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</si>
  <si>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</si>
  <si>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</si>
  <si>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</si>
  <si>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</si>
  <si>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</si>
  <si>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</si>
  <si>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</si>
  <si>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</si>
  <si>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</si>
  <si>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</si>
  <si>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</si>
  <si>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</si>
  <si>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</si>
  <si>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</si>
  <si>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</si>
  <si>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</si>
  <si>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</si>
  <si>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</si>
  <si>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</si>
  <si>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</si>
  <si>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</si>
  <si>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</si>
  <si>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</si>
  <si>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</si>
  <si>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</si>
  <si>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</si>
  <si>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</si>
  <si>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</si>
  <si>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</si>
  <si>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</si>
  <si>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</si>
  <si>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</si>
  <si>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</si>
  <si>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</si>
  <si>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</si>
  <si>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</si>
  <si>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</si>
  <si>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</si>
  <si>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</si>
  <si>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</si>
  <si>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</si>
  <si>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</si>
  <si>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</si>
  <si>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</si>
  <si>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</si>
  <si>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4390096049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</si>
  <si>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</si>
  <si>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</si>
  <si>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</si>
  <si>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</si>
  <si>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 2023 г. № 2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</si>
  <si>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 2023 г. № 2                                                                                                                                                                                          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</si>
  <si>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</si>
  <si>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</si>
  <si>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</si>
  <si>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</si>
  <si>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</si>
  <si>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</si>
  <si>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</si>
  <si>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Основное мероприятие " 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</si>
  <si>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0410200000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</si>
  <si>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</si>
  <si>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</si>
  <si>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</si>
  <si>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</si>
  <si>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</si>
  <si>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</si>
  <si>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 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</si>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</sst>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28" t="s">
        <v>487</v>
      </c>
      <c r="C7" s="128"/>
    </row>
    <row r="8" spans="1:3" ht="15.75">
      <c r="A8" s="17" t="s">
        <v>364</v>
      </c>
      <c r="B8" s="17"/>
      <c r="C8" s="17"/>
    </row>
    <row r="9" spans="1:3" ht="15.75">
      <c r="A9" s="127" t="s">
        <v>439</v>
      </c>
      <c r="B9" s="127"/>
      <c r="C9" s="127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24" t="s">
        <v>362</v>
      </c>
      <c r="B15" s="125"/>
      <c r="C15" s="126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24" t="s">
        <v>363</v>
      </c>
      <c r="B19" s="125"/>
      <c r="C19" s="126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29" t="s">
        <v>237</v>
      </c>
      <c r="E3" s="129"/>
      <c r="F3" s="129"/>
      <c r="G3" s="129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29" t="s">
        <v>133</v>
      </c>
      <c r="F6" s="129"/>
      <c r="G6" s="129"/>
      <c r="H6" s="2"/>
    </row>
    <row r="7" spans="1:8" ht="84.75" customHeight="1">
      <c r="D7" s="128" t="s">
        <v>503</v>
      </c>
      <c r="E7" s="128"/>
      <c r="F7" s="128"/>
      <c r="G7" s="128"/>
    </row>
    <row r="8" spans="1:8" ht="59.25" customHeight="1">
      <c r="A8" s="130" t="s">
        <v>466</v>
      </c>
      <c r="B8" s="146"/>
      <c r="C8" s="146"/>
      <c r="D8" s="146"/>
      <c r="E8" s="146"/>
      <c r="F8" s="146"/>
      <c r="G8" s="146"/>
    </row>
    <row r="9" spans="1:8" ht="24.75" customHeight="1">
      <c r="A9" s="130" t="s">
        <v>467</v>
      </c>
      <c r="B9" s="130"/>
      <c r="C9" s="130"/>
      <c r="D9" s="130"/>
      <c r="E9" s="130"/>
      <c r="F9" s="130"/>
      <c r="G9" s="130"/>
    </row>
    <row r="11" spans="1:8">
      <c r="A11" s="143" t="s">
        <v>169</v>
      </c>
      <c r="B11" s="143" t="s">
        <v>163</v>
      </c>
      <c r="C11" s="143" t="s">
        <v>168</v>
      </c>
      <c r="D11" s="144" t="s">
        <v>234</v>
      </c>
      <c r="E11" s="143" t="s">
        <v>167</v>
      </c>
      <c r="F11" s="143" t="s">
        <v>166</v>
      </c>
      <c r="G11" s="143" t="s">
        <v>165</v>
      </c>
    </row>
    <row r="12" spans="1:8" ht="57.75" customHeight="1">
      <c r="A12" s="143"/>
      <c r="B12" s="143"/>
      <c r="C12" s="143"/>
      <c r="D12" s="145"/>
      <c r="E12" s="143"/>
      <c r="F12" s="143"/>
      <c r="G12" s="143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0"/>
      <c r="B16" s="130"/>
      <c r="C16" s="130"/>
      <c r="D16" s="130"/>
      <c r="E16" s="130"/>
      <c r="F16" s="130"/>
      <c r="G16" s="130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1"/>
      <c r="B18" s="141"/>
      <c r="C18" s="141"/>
      <c r="D18" s="141"/>
      <c r="E18" s="141"/>
      <c r="F18" s="141"/>
      <c r="G18" s="141"/>
    </row>
    <row r="19" spans="1:7" ht="15.75">
      <c r="A19" s="141"/>
      <c r="B19" s="141"/>
      <c r="C19" s="141"/>
      <c r="D19" s="104"/>
      <c r="E19" s="141"/>
      <c r="F19" s="141"/>
      <c r="G19" s="104"/>
    </row>
    <row r="20" spans="1:7" ht="33" customHeight="1">
      <c r="A20" s="141"/>
      <c r="B20" s="141"/>
      <c r="C20" s="141"/>
      <c r="D20" s="105"/>
      <c r="E20" s="142"/>
      <c r="F20" s="142"/>
      <c r="G20" s="105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29"/>
      <c r="E3" s="129"/>
      <c r="F3" s="129"/>
      <c r="G3" s="129"/>
    </row>
    <row r="4" spans="1:8" ht="15.75" hidden="1">
      <c r="G4" s="2"/>
    </row>
    <row r="5" spans="1:8" ht="15.75" hidden="1">
      <c r="G5" s="2"/>
    </row>
    <row r="6" spans="1:8" ht="15.75" hidden="1">
      <c r="E6" s="129"/>
      <c r="F6" s="129"/>
      <c r="G6" s="129"/>
    </row>
    <row r="7" spans="1:8" hidden="1"/>
    <row r="8" spans="1:8" ht="53.25" hidden="1" customHeight="1">
      <c r="A8" s="130"/>
      <c r="B8" s="146"/>
      <c r="C8" s="146"/>
      <c r="D8" s="146"/>
      <c r="E8" s="146"/>
      <c r="F8" s="146"/>
      <c r="G8" s="146"/>
    </row>
    <row r="9" spans="1:8" ht="30.75" hidden="1" customHeight="1">
      <c r="A9" s="130"/>
      <c r="B9" s="130"/>
      <c r="C9" s="130"/>
      <c r="D9" s="130"/>
      <c r="E9" s="130"/>
      <c r="F9" s="130"/>
      <c r="G9" s="130"/>
    </row>
    <row r="10" spans="1:8" ht="16.5" customHeight="1">
      <c r="B10" s="2"/>
    </row>
    <row r="11" spans="1:8" ht="107.25" customHeight="1">
      <c r="B11" s="38" t="s">
        <v>109</v>
      </c>
      <c r="C11" s="128" t="s">
        <v>504</v>
      </c>
      <c r="D11" s="128"/>
    </row>
    <row r="12" spans="1:8" ht="72" customHeight="1">
      <c r="A12" s="130" t="s">
        <v>468</v>
      </c>
      <c r="B12" s="130"/>
      <c r="C12" s="130"/>
      <c r="D12" s="130"/>
    </row>
    <row r="13" spans="1:8" ht="54" customHeight="1" thickBot="1">
      <c r="A13" s="152" t="s">
        <v>225</v>
      </c>
      <c r="B13" s="152"/>
      <c r="C13" s="152"/>
      <c r="D13" s="152"/>
      <c r="E13" s="41"/>
      <c r="F13" s="41"/>
      <c r="G13" s="41"/>
      <c r="H13" s="41"/>
    </row>
    <row r="14" spans="1:8" ht="28.5" customHeight="1" thickBot="1">
      <c r="A14" s="147" t="s">
        <v>108</v>
      </c>
      <c r="B14" s="149" t="s">
        <v>65</v>
      </c>
      <c r="C14" s="150"/>
      <c r="D14" s="151"/>
    </row>
    <row r="15" spans="1:8" ht="15.75" thickBot="1">
      <c r="A15" s="148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"/>
  <sheetViews>
    <sheetView topLeftCell="A25" workbookViewId="0">
      <selection activeCell="D48" sqref="D48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29" t="s">
        <v>240</v>
      </c>
      <c r="D3" s="129"/>
      <c r="E3" s="129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29" t="s">
        <v>125</v>
      </c>
      <c r="D6" s="129"/>
      <c r="E6" s="129"/>
    </row>
    <row r="7" spans="1:5" ht="88.5" customHeight="1">
      <c r="B7" s="128" t="s">
        <v>488</v>
      </c>
      <c r="C7" s="128"/>
      <c r="D7" s="128"/>
      <c r="E7" s="128"/>
    </row>
    <row r="8" spans="1:5" ht="36.75" customHeight="1">
      <c r="A8" s="130" t="s">
        <v>440</v>
      </c>
      <c r="B8" s="130"/>
      <c r="C8" s="130"/>
      <c r="D8" s="130"/>
      <c r="E8" s="130"/>
    </row>
    <row r="12" spans="1:5" ht="15.75">
      <c r="A12" s="131" t="s">
        <v>185</v>
      </c>
      <c r="B12" s="131" t="s">
        <v>11</v>
      </c>
      <c r="C12" s="133" t="s">
        <v>37</v>
      </c>
      <c r="D12" s="134"/>
      <c r="E12" s="135"/>
    </row>
    <row r="13" spans="1:5" ht="15.75">
      <c r="A13" s="132"/>
      <c r="B13" s="132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14819398.789999999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 t="shared" ref="C45:D45" si="10">C46+C53+C60+C64</f>
        <v>14819398.789999999</v>
      </c>
      <c r="D45" s="20">
        <f t="shared" si="10"/>
        <v>11022153.550000001</v>
      </c>
      <c r="E45" s="20">
        <f t="shared" ref="E45" si="11"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2">D47+D50</f>
        <v>8415100</v>
      </c>
      <c r="E46" s="21">
        <f t="shared" si="12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854820</v>
      </c>
      <c r="D53" s="20">
        <f t="shared" ref="D53:E53" si="13">D57</f>
        <v>0</v>
      </c>
      <c r="E53" s="20">
        <f t="shared" si="13"/>
        <v>0</v>
      </c>
    </row>
    <row r="54" spans="1:5" ht="78.75">
      <c r="A54" s="7" t="s">
        <v>489</v>
      </c>
      <c r="B54" s="10" t="s">
        <v>492</v>
      </c>
      <c r="C54" s="21">
        <v>250000</v>
      </c>
      <c r="D54" s="21">
        <v>0</v>
      </c>
      <c r="E54" s="21">
        <v>0</v>
      </c>
    </row>
    <row r="55" spans="1:5" ht="78.75">
      <c r="A55" s="7" t="s">
        <v>490</v>
      </c>
      <c r="B55" s="118" t="s">
        <v>493</v>
      </c>
      <c r="C55" s="21">
        <v>250000</v>
      </c>
      <c r="D55" s="21">
        <v>0</v>
      </c>
      <c r="E55" s="21">
        <v>0</v>
      </c>
    </row>
    <row r="56" spans="1:5" ht="78.75">
      <c r="A56" s="7" t="s">
        <v>491</v>
      </c>
      <c r="B56" s="118" t="s">
        <v>493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604820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604820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604820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4">C65</f>
        <v>4108952.12</v>
      </c>
      <c r="D64" s="20">
        <f t="shared" si="14"/>
        <v>2305553.5499999998</v>
      </c>
      <c r="E64" s="20">
        <f t="shared" si="14"/>
        <v>2305553.5499999998</v>
      </c>
    </row>
    <row r="65" spans="1:5" ht="94.5">
      <c r="A65" s="7" t="s">
        <v>379</v>
      </c>
      <c r="B65" s="10" t="s">
        <v>252</v>
      </c>
      <c r="C65" s="21">
        <v>4108952.12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4108952.12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4108952.12</v>
      </c>
      <c r="D67" s="21">
        <v>2305553.5499999998</v>
      </c>
      <c r="E67" s="21">
        <v>2305553.5499999998</v>
      </c>
    </row>
    <row r="68" spans="1:5" ht="15.75">
      <c r="A68" s="14" t="s">
        <v>36</v>
      </c>
      <c r="B68" s="10"/>
      <c r="C68" s="46">
        <f>C14+C44</f>
        <v>16474456.309999999</v>
      </c>
      <c r="D68" s="46">
        <f>D14+D44</f>
        <v>12680861.07</v>
      </c>
      <c r="E68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9" sqref="C19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29" t="s">
        <v>242</v>
      </c>
      <c r="D3" s="129"/>
      <c r="E3" s="129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29" t="s">
        <v>126</v>
      </c>
      <c r="D6" s="129"/>
      <c r="E6" s="129"/>
    </row>
    <row r="7" spans="1:5" ht="83.25" customHeight="1">
      <c r="B7" s="128" t="s">
        <v>494</v>
      </c>
      <c r="C7" s="128"/>
      <c r="D7" s="128"/>
      <c r="E7" s="128"/>
    </row>
    <row r="8" spans="1:5" ht="36.75" customHeight="1">
      <c r="A8" s="130" t="s">
        <v>445</v>
      </c>
      <c r="B8" s="130"/>
      <c r="C8" s="130"/>
      <c r="D8" s="130"/>
      <c r="E8" s="130"/>
    </row>
    <row r="10" spans="1:5" ht="20.25" customHeight="1">
      <c r="A10" s="131" t="s">
        <v>63</v>
      </c>
      <c r="B10" s="131" t="s">
        <v>64</v>
      </c>
      <c r="C10" s="133" t="s">
        <v>65</v>
      </c>
      <c r="D10" s="134"/>
      <c r="E10" s="135"/>
    </row>
    <row r="11" spans="1:5" ht="54.75" customHeight="1">
      <c r="A11" s="132"/>
      <c r="B11" s="132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299126.42000000179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299126.41999999993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2'!C68</f>
        <v>-16474456.309999999</v>
      </c>
      <c r="D14" s="106">
        <f>-'Приложение 2'!D68</f>
        <v>-12680861.07</v>
      </c>
      <c r="E14" s="106">
        <f>-'Приложение 2'!E68</f>
        <v>-12693041.07</v>
      </c>
    </row>
    <row r="15" spans="1:5" ht="31.5">
      <c r="A15" s="6" t="s">
        <v>72</v>
      </c>
      <c r="B15" s="6" t="s">
        <v>73</v>
      </c>
      <c r="C15" s="106">
        <v>-16474456.310000001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-16474456.310000001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-16474456.310000001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4'!D110</f>
        <v>16773582.73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16773582.73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16773582.73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16773582.73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6"/>
  <sheetViews>
    <sheetView topLeftCell="A57" workbookViewId="0">
      <selection activeCell="B58" sqref="B5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29" t="s">
        <v>184</v>
      </c>
      <c r="B8" s="129"/>
      <c r="C8" s="129"/>
      <c r="D8" s="129"/>
      <c r="E8" s="129"/>
    </row>
    <row r="9" spans="1:5" ht="15.75" hidden="1">
      <c r="B9" s="129" t="s">
        <v>244</v>
      </c>
      <c r="C9" s="129"/>
      <c r="D9" s="129"/>
      <c r="E9" s="129"/>
    </row>
    <row r="10" spans="1:5" ht="15.75" hidden="1">
      <c r="B10" s="2"/>
      <c r="D10" s="2" t="s">
        <v>40</v>
      </c>
    </row>
    <row r="11" spans="1:5" ht="15.75" hidden="1">
      <c r="B11" s="129" t="s">
        <v>127</v>
      </c>
      <c r="C11" s="129"/>
      <c r="D11" s="129"/>
      <c r="E11" s="129"/>
    </row>
    <row r="12" spans="1:5" ht="96" customHeight="1">
      <c r="A12" s="128" t="s">
        <v>495</v>
      </c>
      <c r="B12" s="128"/>
      <c r="C12" s="128"/>
      <c r="D12" s="128"/>
    </row>
    <row r="13" spans="1:5" ht="88.5" customHeight="1">
      <c r="A13" s="136" t="s">
        <v>446</v>
      </c>
      <c r="B13" s="136"/>
      <c r="C13" s="136"/>
      <c r="D13" s="136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403000</v>
      </c>
    </row>
    <row r="45" spans="1:4" ht="47.25">
      <c r="A45" s="59" t="s">
        <v>424</v>
      </c>
      <c r="B45" s="60" t="s">
        <v>425</v>
      </c>
      <c r="C45" s="61"/>
      <c r="D45" s="58">
        <f>D46</f>
        <v>403000</v>
      </c>
    </row>
    <row r="46" spans="1:4" ht="63">
      <c r="A46" s="9" t="s">
        <v>288</v>
      </c>
      <c r="B46" s="15" t="s">
        <v>426</v>
      </c>
      <c r="C46" s="14"/>
      <c r="D46" s="55">
        <f>D47+D48</f>
        <v>403000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400000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D50+D59+D62+D68</f>
        <v>6000685.4300000006</v>
      </c>
    </row>
    <row r="50" spans="1:4" ht="51" customHeight="1">
      <c r="A50" s="28" t="s">
        <v>291</v>
      </c>
      <c r="B50" s="29" t="s">
        <v>292</v>
      </c>
      <c r="C50" s="30"/>
      <c r="D50" s="54">
        <f>D51+D58</f>
        <v>5028257.3100000005</v>
      </c>
    </row>
    <row r="51" spans="1:4" ht="31.5">
      <c r="A51" s="9" t="s">
        <v>293</v>
      </c>
      <c r="B51" s="15" t="s">
        <v>294</v>
      </c>
      <c r="C51" s="14"/>
      <c r="D51" s="55">
        <f>D52+D53+D54+D55+D56</f>
        <v>4775732.0600000005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2020436.36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78.75">
      <c r="A57" s="122" t="s">
        <v>496</v>
      </c>
      <c r="B57" s="15" t="s">
        <v>497</v>
      </c>
      <c r="C57" s="120"/>
      <c r="D57" s="121">
        <v>252525.25</v>
      </c>
    </row>
    <row r="58" spans="1:4" ht="86.25" customHeight="1">
      <c r="A58" s="123" t="s">
        <v>508</v>
      </c>
      <c r="B58" s="119" t="s">
        <v>507</v>
      </c>
      <c r="C58" s="120">
        <v>200</v>
      </c>
      <c r="D58" s="121">
        <v>252525.25</v>
      </c>
    </row>
    <row r="59" spans="1:4" ht="31.5">
      <c r="A59" s="28" t="s">
        <v>308</v>
      </c>
      <c r="B59" s="29" t="s">
        <v>309</v>
      </c>
      <c r="C59" s="30"/>
      <c r="D59" s="54">
        <f>D60</f>
        <v>241020</v>
      </c>
    </row>
    <row r="60" spans="1:4" ht="47.25">
      <c r="A60" s="9" t="s">
        <v>314</v>
      </c>
      <c r="B60" s="15" t="s">
        <v>315</v>
      </c>
      <c r="C60" s="14"/>
      <c r="D60" s="55">
        <f>D61</f>
        <v>241020</v>
      </c>
    </row>
    <row r="61" spans="1:4" ht="63.75" customHeight="1">
      <c r="A61" s="9" t="s">
        <v>213</v>
      </c>
      <c r="B61" s="15" t="s">
        <v>316</v>
      </c>
      <c r="C61" s="14">
        <v>200</v>
      </c>
      <c r="D61" s="55">
        <v>241020</v>
      </c>
    </row>
    <row r="62" spans="1:4" ht="46.5" customHeight="1">
      <c r="A62" s="77" t="s">
        <v>61</v>
      </c>
      <c r="B62" s="29" t="s">
        <v>317</v>
      </c>
      <c r="C62" s="30"/>
      <c r="D62" s="54">
        <f>D63</f>
        <v>666408.11999999988</v>
      </c>
    </row>
    <row r="63" spans="1:4" ht="35.25" customHeight="1">
      <c r="A63" s="9" t="s">
        <v>62</v>
      </c>
      <c r="B63" s="15" t="s">
        <v>318</v>
      </c>
      <c r="C63" s="14"/>
      <c r="D63" s="55">
        <f>D64+D65+D66+D67</f>
        <v>666408.11999999988</v>
      </c>
    </row>
    <row r="64" spans="1:4" ht="110.25">
      <c r="A64" s="23" t="s">
        <v>307</v>
      </c>
      <c r="B64" s="15" t="s">
        <v>319</v>
      </c>
      <c r="C64" s="14">
        <v>100</v>
      </c>
      <c r="D64" s="55">
        <v>253764.96</v>
      </c>
    </row>
    <row r="65" spans="1:4" ht="78.75">
      <c r="A65" s="23" t="s">
        <v>475</v>
      </c>
      <c r="B65" s="15" t="s">
        <v>319</v>
      </c>
      <c r="C65" s="14">
        <v>200</v>
      </c>
      <c r="D65" s="55">
        <v>209000</v>
      </c>
    </row>
    <row r="66" spans="1:4" ht="141.75">
      <c r="A66" s="9" t="s">
        <v>273</v>
      </c>
      <c r="B66" s="15" t="s">
        <v>476</v>
      </c>
      <c r="C66" s="14">
        <v>100</v>
      </c>
      <c r="D66" s="55">
        <v>10182.16</v>
      </c>
    </row>
    <row r="67" spans="1:4" ht="157.5">
      <c r="A67" s="9" t="s">
        <v>275</v>
      </c>
      <c r="B67" s="15" t="s">
        <v>477</v>
      </c>
      <c r="C67" s="14">
        <v>100</v>
      </c>
      <c r="D67" s="55">
        <v>193461</v>
      </c>
    </row>
    <row r="68" spans="1:4" ht="63">
      <c r="A68" s="96" t="s">
        <v>408</v>
      </c>
      <c r="B68" s="60" t="s">
        <v>409</v>
      </c>
      <c r="C68" s="61"/>
      <c r="D68" s="58">
        <f>D69</f>
        <v>65000</v>
      </c>
    </row>
    <row r="69" spans="1:4" ht="47.25">
      <c r="A69" s="23" t="s">
        <v>410</v>
      </c>
      <c r="B69" s="15" t="s">
        <v>411</v>
      </c>
      <c r="C69" s="14"/>
      <c r="D69" s="55">
        <f>D70</f>
        <v>65000</v>
      </c>
    </row>
    <row r="70" spans="1:4" ht="78.75">
      <c r="A70" s="23" t="s">
        <v>412</v>
      </c>
      <c r="B70" s="15" t="s">
        <v>413</v>
      </c>
      <c r="C70" s="14">
        <v>200</v>
      </c>
      <c r="D70" s="55">
        <v>65000</v>
      </c>
    </row>
    <row r="71" spans="1:4" ht="79.5" customHeight="1">
      <c r="A71" s="85" t="s">
        <v>486</v>
      </c>
      <c r="B71" s="86" t="s">
        <v>388</v>
      </c>
      <c r="C71" s="89"/>
      <c r="D71" s="90">
        <f>D72</f>
        <v>0</v>
      </c>
    </row>
    <row r="72" spans="1:4" ht="31.5">
      <c r="A72" s="59" t="s">
        <v>389</v>
      </c>
      <c r="B72" s="60" t="s">
        <v>390</v>
      </c>
      <c r="C72" s="61"/>
      <c r="D72" s="58">
        <f>D73</f>
        <v>0</v>
      </c>
    </row>
    <row r="73" spans="1:4" ht="31.5">
      <c r="A73" s="9" t="s">
        <v>391</v>
      </c>
      <c r="B73" s="15" t="s">
        <v>392</v>
      </c>
      <c r="C73" s="14"/>
      <c r="D73" s="55">
        <f>D74</f>
        <v>0</v>
      </c>
    </row>
    <row r="74" spans="1:4" ht="47.25">
      <c r="A74" s="9" t="s">
        <v>393</v>
      </c>
      <c r="B74" s="15" t="s">
        <v>394</v>
      </c>
      <c r="C74" s="14">
        <v>200</v>
      </c>
      <c r="D74" s="55">
        <v>0</v>
      </c>
    </row>
    <row r="75" spans="1:4" ht="68.25" customHeight="1">
      <c r="A75" s="85" t="s">
        <v>451</v>
      </c>
      <c r="B75" s="86" t="s">
        <v>60</v>
      </c>
      <c r="C75" s="89"/>
      <c r="D75" s="90">
        <f>D76</f>
        <v>100000</v>
      </c>
    </row>
    <row r="76" spans="1:4" ht="47.25">
      <c r="A76" s="59" t="s">
        <v>395</v>
      </c>
      <c r="B76" s="60" t="s">
        <v>397</v>
      </c>
      <c r="C76" s="61"/>
      <c r="D76" s="58">
        <f>D77</f>
        <v>100000</v>
      </c>
    </row>
    <row r="77" spans="1:4" ht="47.25">
      <c r="A77" s="9" t="s">
        <v>396</v>
      </c>
      <c r="B77" s="15" t="s">
        <v>398</v>
      </c>
      <c r="C77" s="14"/>
      <c r="D77" s="55">
        <f>D78</f>
        <v>100000</v>
      </c>
    </row>
    <row r="78" spans="1:4" ht="78.75">
      <c r="A78" s="9" t="s">
        <v>399</v>
      </c>
      <c r="B78" s="15" t="s">
        <v>400</v>
      </c>
      <c r="C78" s="14">
        <v>200</v>
      </c>
      <c r="D78" s="55">
        <v>100000</v>
      </c>
    </row>
    <row r="79" spans="1:4" ht="63">
      <c r="A79" s="85" t="s">
        <v>452</v>
      </c>
      <c r="B79" s="86" t="s">
        <v>320</v>
      </c>
      <c r="C79" s="89"/>
      <c r="D79" s="90">
        <f>D80+D84+D87</f>
        <v>3102801.3</v>
      </c>
    </row>
    <row r="80" spans="1:4" ht="31.5">
      <c r="A80" s="28" t="s">
        <v>321</v>
      </c>
      <c r="B80" s="29" t="s">
        <v>322</v>
      </c>
      <c r="C80" s="30"/>
      <c r="D80" s="54">
        <f>D81</f>
        <v>1973100</v>
      </c>
    </row>
    <row r="81" spans="1:4" ht="63">
      <c r="A81" s="9" t="s">
        <v>323</v>
      </c>
      <c r="B81" s="15" t="s">
        <v>324</v>
      </c>
      <c r="C81" s="14"/>
      <c r="D81" s="55">
        <f>D82+D83</f>
        <v>1973100</v>
      </c>
    </row>
    <row r="82" spans="1:4" ht="63">
      <c r="A82" s="9" t="s">
        <v>329</v>
      </c>
      <c r="B82" s="15" t="s">
        <v>330</v>
      </c>
      <c r="C82" s="14">
        <v>200</v>
      </c>
      <c r="D82" s="112">
        <v>1223100</v>
      </c>
    </row>
    <row r="83" spans="1:4" ht="94.5">
      <c r="A83" s="9" t="s">
        <v>478</v>
      </c>
      <c r="B83" s="15" t="s">
        <v>479</v>
      </c>
      <c r="C83" s="14">
        <v>200</v>
      </c>
      <c r="D83" s="112">
        <v>750000</v>
      </c>
    </row>
    <row r="84" spans="1:4" ht="21.75" customHeight="1">
      <c r="A84" s="28" t="s">
        <v>331</v>
      </c>
      <c r="B84" s="29" t="s">
        <v>332</v>
      </c>
      <c r="C84" s="30"/>
      <c r="D84" s="54">
        <f>D85</f>
        <v>300000</v>
      </c>
    </row>
    <row r="85" spans="1:4" ht="63">
      <c r="A85" s="9" t="s">
        <v>333</v>
      </c>
      <c r="B85" s="15" t="s">
        <v>334</v>
      </c>
      <c r="C85" s="14"/>
      <c r="D85" s="55">
        <f>D86</f>
        <v>300000</v>
      </c>
    </row>
    <row r="86" spans="1:4" ht="45.75" customHeight="1">
      <c r="A86" s="9" t="s">
        <v>222</v>
      </c>
      <c r="B86" s="15" t="s">
        <v>336</v>
      </c>
      <c r="C86" s="14">
        <v>200</v>
      </c>
      <c r="D86" s="55">
        <v>300000</v>
      </c>
    </row>
    <row r="87" spans="1:4" ht="33.75" customHeight="1">
      <c r="A87" s="28" t="s">
        <v>337</v>
      </c>
      <c r="B87" s="29" t="s">
        <v>338</v>
      </c>
      <c r="C87" s="30"/>
      <c r="D87" s="54">
        <f>D88</f>
        <v>829701.3</v>
      </c>
    </row>
    <row r="88" spans="1:4" ht="63.75" customHeight="1">
      <c r="A88" s="9" t="s">
        <v>339</v>
      </c>
      <c r="B88" s="15" t="s">
        <v>340</v>
      </c>
      <c r="C88" s="14"/>
      <c r="D88" s="55">
        <f>D89+D90+D91+D92+D93</f>
        <v>829701.3</v>
      </c>
    </row>
    <row r="89" spans="1:4" ht="67.5" customHeight="1">
      <c r="A89" s="9" t="s">
        <v>0</v>
      </c>
      <c r="B89" s="15" t="s">
        <v>1</v>
      </c>
      <c r="C89" s="14">
        <v>200</v>
      </c>
      <c r="D89" s="55">
        <v>20000</v>
      </c>
    </row>
    <row r="90" spans="1:4" ht="63">
      <c r="A90" s="9" t="s">
        <v>345</v>
      </c>
      <c r="B90" s="15" t="s">
        <v>346</v>
      </c>
      <c r="C90" s="14">
        <v>200</v>
      </c>
      <c r="D90" s="55">
        <v>0</v>
      </c>
    </row>
    <row r="91" spans="1:4" ht="78.75">
      <c r="A91" s="9" t="s">
        <v>223</v>
      </c>
      <c r="B91" s="15" t="s">
        <v>8</v>
      </c>
      <c r="C91" s="14">
        <v>200</v>
      </c>
      <c r="D91" s="55">
        <v>30000</v>
      </c>
    </row>
    <row r="92" spans="1:4" ht="47.25">
      <c r="A92" s="9" t="s">
        <v>224</v>
      </c>
      <c r="B92" s="15" t="s">
        <v>328</v>
      </c>
      <c r="C92" s="14">
        <v>200</v>
      </c>
      <c r="D92" s="55">
        <v>739701.3</v>
      </c>
    </row>
    <row r="93" spans="1:4" ht="67.5" customHeight="1">
      <c r="A93" s="9" t="s">
        <v>347</v>
      </c>
      <c r="B93" s="15" t="s">
        <v>387</v>
      </c>
      <c r="C93" s="14">
        <v>200</v>
      </c>
      <c r="D93" s="55">
        <v>40000</v>
      </c>
    </row>
    <row r="94" spans="1:4" ht="33" customHeight="1">
      <c r="A94" s="85" t="s">
        <v>9</v>
      </c>
      <c r="B94" s="86" t="s">
        <v>341</v>
      </c>
      <c r="C94" s="89"/>
      <c r="D94" s="90">
        <f>D95+D106</f>
        <v>2981144</v>
      </c>
    </row>
    <row r="95" spans="1:4" ht="16.5" thickBot="1">
      <c r="A95" s="82" t="s">
        <v>153</v>
      </c>
      <c r="B95" s="83">
        <v>4300000000</v>
      </c>
      <c r="C95" s="83"/>
      <c r="D95" s="84">
        <f>D96</f>
        <v>2692544</v>
      </c>
    </row>
    <row r="96" spans="1:4" ht="94.5">
      <c r="A96" s="57" t="s">
        <v>152</v>
      </c>
      <c r="B96" s="68">
        <v>4390000000</v>
      </c>
      <c r="C96" s="68"/>
      <c r="D96" s="69">
        <f>D97+D98+D99+D100+D101+D102+D103+D104+D105</f>
        <v>2692544</v>
      </c>
    </row>
    <row r="97" spans="1:4" ht="78.75">
      <c r="A97" s="9" t="s">
        <v>382</v>
      </c>
      <c r="B97" s="14">
        <v>4390096040</v>
      </c>
      <c r="C97" s="14">
        <v>200</v>
      </c>
      <c r="D97" s="53">
        <v>300000</v>
      </c>
    </row>
    <row r="98" spans="1:4" ht="78.75">
      <c r="A98" s="9" t="s">
        <v>469</v>
      </c>
      <c r="B98" s="14">
        <v>4390096041</v>
      </c>
      <c r="C98" s="14">
        <v>200</v>
      </c>
      <c r="D98" s="53">
        <v>290900</v>
      </c>
    </row>
    <row r="99" spans="1:4" ht="94.5" customHeight="1">
      <c r="A99" s="9" t="s">
        <v>470</v>
      </c>
      <c r="B99" s="14">
        <v>4390096042</v>
      </c>
      <c r="C99" s="14">
        <v>200</v>
      </c>
      <c r="D99" s="53">
        <v>100000</v>
      </c>
    </row>
    <row r="100" spans="1:4" ht="75.75" customHeight="1">
      <c r="A100" s="9" t="s">
        <v>383</v>
      </c>
      <c r="B100" s="14">
        <v>4390096043</v>
      </c>
      <c r="C100" s="14">
        <v>200</v>
      </c>
      <c r="D100" s="53">
        <v>325000</v>
      </c>
    </row>
    <row r="101" spans="1:4" ht="81" customHeight="1">
      <c r="A101" s="9" t="s">
        <v>471</v>
      </c>
      <c r="B101" s="14">
        <v>4390096044</v>
      </c>
      <c r="C101" s="14">
        <v>200</v>
      </c>
      <c r="D101" s="53">
        <v>431000</v>
      </c>
    </row>
    <row r="102" spans="1:4" ht="94.5">
      <c r="A102" s="9" t="s">
        <v>407</v>
      </c>
      <c r="B102" s="14">
        <v>4390096046</v>
      </c>
      <c r="C102" s="14">
        <v>200</v>
      </c>
      <c r="D102" s="53">
        <v>100000</v>
      </c>
    </row>
    <row r="103" spans="1:4" ht="110.25">
      <c r="A103" s="123" t="s">
        <v>505</v>
      </c>
      <c r="B103" s="62">
        <v>4390096047</v>
      </c>
      <c r="C103" s="62">
        <v>200</v>
      </c>
      <c r="D103" s="95">
        <v>455000</v>
      </c>
    </row>
    <row r="104" spans="1:4" ht="110.25">
      <c r="A104" s="113" t="s">
        <v>406</v>
      </c>
      <c r="B104" s="62">
        <v>4390096048</v>
      </c>
      <c r="C104" s="62">
        <v>200</v>
      </c>
      <c r="D104" s="95">
        <v>406000</v>
      </c>
    </row>
    <row r="105" spans="1:4" ht="103.5" customHeight="1">
      <c r="A105" s="113" t="s">
        <v>481</v>
      </c>
      <c r="B105" s="62">
        <v>4390096049</v>
      </c>
      <c r="C105" s="62">
        <v>200</v>
      </c>
      <c r="D105" s="95">
        <v>284644</v>
      </c>
    </row>
    <row r="106" spans="1:4" ht="15.75">
      <c r="A106" s="79" t="s">
        <v>10</v>
      </c>
      <c r="B106" s="80" t="s">
        <v>342</v>
      </c>
      <c r="C106" s="81"/>
      <c r="D106" s="56">
        <f>D107</f>
        <v>288600</v>
      </c>
    </row>
    <row r="107" spans="1:4" ht="47.25">
      <c r="A107" s="9" t="s">
        <v>453</v>
      </c>
      <c r="B107" s="15" t="s">
        <v>342</v>
      </c>
      <c r="C107" s="14"/>
      <c r="D107" s="55">
        <f>D108+D109</f>
        <v>288600</v>
      </c>
    </row>
    <row r="108" spans="1:4" ht="110.25">
      <c r="A108" s="9" t="s">
        <v>454</v>
      </c>
      <c r="B108" s="14">
        <v>4490051180</v>
      </c>
      <c r="C108" s="14">
        <v>100</v>
      </c>
      <c r="D108" s="55">
        <v>273600</v>
      </c>
    </row>
    <row r="109" spans="1:4" ht="78.75">
      <c r="A109" s="9" t="s">
        <v>455</v>
      </c>
      <c r="B109" s="14">
        <v>4490051180</v>
      </c>
      <c r="C109" s="14">
        <v>200</v>
      </c>
      <c r="D109" s="55">
        <v>15000</v>
      </c>
    </row>
    <row r="110" spans="1:4" ht="15.75">
      <c r="A110" s="9" t="s">
        <v>36</v>
      </c>
      <c r="B110" s="14"/>
      <c r="C110" s="14"/>
      <c r="D110" s="55">
        <f>D15+D20+D44+D49+D71+D75+D79+D94</f>
        <v>16773582.73</v>
      </c>
    </row>
    <row r="116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37" t="s">
        <v>313</v>
      </c>
      <c r="E4" s="137"/>
      <c r="F4" s="2"/>
    </row>
    <row r="5" spans="1:6" ht="15.75" hidden="1">
      <c r="A5" s="129" t="s">
        <v>312</v>
      </c>
      <c r="B5" s="129"/>
      <c r="C5" s="129"/>
      <c r="D5" s="129"/>
      <c r="E5" s="129"/>
      <c r="F5" s="129"/>
    </row>
    <row r="6" spans="1:6" ht="15.75" hidden="1">
      <c r="A6" s="26"/>
      <c r="B6" s="26"/>
      <c r="C6" s="137" t="s">
        <v>310</v>
      </c>
      <c r="D6" s="137"/>
      <c r="E6" s="137"/>
      <c r="F6" s="2"/>
    </row>
    <row r="7" spans="1:6" ht="15.75" hidden="1">
      <c r="A7" s="26"/>
      <c r="B7" s="26"/>
      <c r="C7" s="137" t="s">
        <v>311</v>
      </c>
      <c r="D7" s="137"/>
      <c r="E7" s="137"/>
      <c r="F7" s="2"/>
    </row>
    <row r="8" spans="1:6" ht="15.75" hidden="1">
      <c r="A8" s="26"/>
      <c r="B8" s="26"/>
      <c r="C8" s="137" t="s">
        <v>128</v>
      </c>
      <c r="D8" s="137"/>
      <c r="E8" s="137"/>
      <c r="F8" s="2"/>
    </row>
    <row r="9" spans="1:6" ht="90.75" customHeight="1">
      <c r="A9" s="37"/>
      <c r="B9" s="128"/>
      <c r="C9" s="128"/>
      <c r="D9" s="128" t="s">
        <v>498</v>
      </c>
      <c r="E9" s="128"/>
    </row>
    <row r="10" spans="1:6" ht="88.5" customHeight="1">
      <c r="A10" s="136" t="s">
        <v>456</v>
      </c>
      <c r="B10" s="136"/>
      <c r="C10" s="136"/>
      <c r="D10" s="136"/>
      <c r="E10" s="136"/>
    </row>
    <row r="11" spans="1:6" ht="15.75">
      <c r="A11" s="131" t="s">
        <v>46</v>
      </c>
      <c r="B11" s="131" t="s">
        <v>122</v>
      </c>
      <c r="C11" s="131" t="s">
        <v>123</v>
      </c>
      <c r="D11" s="133" t="s">
        <v>65</v>
      </c>
      <c r="E11" s="135"/>
    </row>
    <row r="12" spans="1:6" ht="15.75">
      <c r="A12" s="132"/>
      <c r="B12" s="132"/>
      <c r="C12" s="132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486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481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0"/>
  <sheetViews>
    <sheetView topLeftCell="A49" workbookViewId="0">
      <selection activeCell="B52" sqref="B52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39" t="s">
        <v>106</v>
      </c>
      <c r="G1" s="139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29" t="s">
        <v>115</v>
      </c>
      <c r="E3" s="129"/>
      <c r="F3" s="129"/>
      <c r="G3" s="129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29" t="s">
        <v>129</v>
      </c>
      <c r="F6" s="129"/>
      <c r="G6" s="129"/>
      <c r="J6" s="2"/>
    </row>
    <row r="7" spans="1:13" ht="105" customHeight="1">
      <c r="E7" s="128" t="s">
        <v>499</v>
      </c>
      <c r="F7" s="128"/>
      <c r="G7" s="128"/>
      <c r="H7" s="128"/>
    </row>
    <row r="8" spans="1:13" ht="42.75" customHeight="1">
      <c r="A8" s="138" t="s">
        <v>460</v>
      </c>
      <c r="B8" s="138"/>
      <c r="C8" s="138"/>
      <c r="D8" s="138"/>
      <c r="E8" s="138"/>
      <c r="F8" s="138"/>
      <c r="G8" s="138"/>
      <c r="H8" s="138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SUM(G11:G45)</f>
        <v>10772897.300000001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8.5" customHeight="1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505</v>
      </c>
      <c r="B24" s="15" t="s">
        <v>301</v>
      </c>
      <c r="C24" s="15" t="s">
        <v>140</v>
      </c>
      <c r="D24" s="15" t="s">
        <v>232</v>
      </c>
      <c r="E24" s="15" t="s">
        <v>506</v>
      </c>
      <c r="F24" s="15" t="s">
        <v>265</v>
      </c>
      <c r="G24" s="53">
        <v>455000</v>
      </c>
      <c r="H24" s="16"/>
    </row>
    <row r="25" spans="1:8" ht="141.7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273600</v>
      </c>
      <c r="H25" s="16"/>
    </row>
    <row r="26" spans="1:8" ht="78.75">
      <c r="A26" s="9" t="s">
        <v>459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16"/>
    </row>
    <row r="27" spans="1:8" ht="94.5">
      <c r="A27" s="9" t="s">
        <v>51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5">
        <v>400000</v>
      </c>
      <c r="H27" s="16"/>
    </row>
    <row r="28" spans="1:8" ht="63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5">
        <v>3000</v>
      </c>
      <c r="H28" s="16"/>
    </row>
    <row r="29" spans="1:8" ht="94.5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16"/>
    </row>
    <row r="30" spans="1:8" ht="126">
      <c r="A30" s="9" t="s">
        <v>478</v>
      </c>
      <c r="B30" s="15" t="s">
        <v>301</v>
      </c>
      <c r="C30" s="15" t="s">
        <v>142</v>
      </c>
      <c r="D30" s="15" t="s">
        <v>349</v>
      </c>
      <c r="E30" s="15" t="s">
        <v>479</v>
      </c>
      <c r="F30" s="15" t="s">
        <v>265</v>
      </c>
      <c r="G30" s="53">
        <v>750000</v>
      </c>
      <c r="H30" s="16"/>
    </row>
    <row r="31" spans="1:8" ht="126">
      <c r="A31" s="9" t="s">
        <v>469</v>
      </c>
      <c r="B31" s="15" t="s">
        <v>301</v>
      </c>
      <c r="C31" s="15" t="s">
        <v>142</v>
      </c>
      <c r="D31" s="15" t="s">
        <v>349</v>
      </c>
      <c r="E31" s="15" t="s">
        <v>472</v>
      </c>
      <c r="F31" s="15" t="s">
        <v>265</v>
      </c>
      <c r="G31" s="53">
        <v>290900</v>
      </c>
      <c r="H31" s="16"/>
    </row>
    <row r="32" spans="1:8" ht="126">
      <c r="A32" s="9" t="s">
        <v>470</v>
      </c>
      <c r="B32" s="15" t="s">
        <v>301</v>
      </c>
      <c r="C32" s="15" t="s">
        <v>142</v>
      </c>
      <c r="D32" s="15" t="s">
        <v>349</v>
      </c>
      <c r="E32" s="15" t="s">
        <v>473</v>
      </c>
      <c r="F32" s="15" t="s">
        <v>265</v>
      </c>
      <c r="G32" s="53">
        <v>100000</v>
      </c>
      <c r="H32" s="16"/>
    </row>
    <row r="33" spans="1:8" ht="110.25">
      <c r="A33" s="9" t="s">
        <v>383</v>
      </c>
      <c r="B33" s="15" t="s">
        <v>301</v>
      </c>
      <c r="C33" s="15" t="s">
        <v>142</v>
      </c>
      <c r="D33" s="15" t="s">
        <v>349</v>
      </c>
      <c r="E33" s="15" t="s">
        <v>350</v>
      </c>
      <c r="F33" s="15" t="s">
        <v>265</v>
      </c>
      <c r="G33" s="53">
        <v>325000</v>
      </c>
      <c r="H33" s="16"/>
    </row>
    <row r="34" spans="1:8" ht="110.25">
      <c r="A34" s="9" t="s">
        <v>471</v>
      </c>
      <c r="B34" s="15" t="s">
        <v>301</v>
      </c>
      <c r="C34" s="15" t="s">
        <v>142</v>
      </c>
      <c r="D34" s="15" t="s">
        <v>349</v>
      </c>
      <c r="E34" s="15" t="s">
        <v>351</v>
      </c>
      <c r="F34" s="15" t="s">
        <v>265</v>
      </c>
      <c r="G34" s="53">
        <v>431000</v>
      </c>
      <c r="H34" s="16"/>
    </row>
    <row r="35" spans="1:8" ht="126">
      <c r="A35" s="9" t="s">
        <v>483</v>
      </c>
      <c r="B35" s="15" t="s">
        <v>301</v>
      </c>
      <c r="C35" s="15" t="s">
        <v>143</v>
      </c>
      <c r="D35" s="15" t="s">
        <v>141</v>
      </c>
      <c r="E35" s="15" t="s">
        <v>482</v>
      </c>
      <c r="F35" s="15" t="s">
        <v>265</v>
      </c>
      <c r="G35" s="53">
        <v>284644</v>
      </c>
      <c r="H35" s="16"/>
    </row>
    <row r="36" spans="1:8" ht="78.75">
      <c r="A36" s="9" t="s">
        <v>329</v>
      </c>
      <c r="B36" s="15" t="s">
        <v>301</v>
      </c>
      <c r="C36" s="15" t="s">
        <v>143</v>
      </c>
      <c r="D36" s="15" t="s">
        <v>144</v>
      </c>
      <c r="E36" s="15" t="s">
        <v>330</v>
      </c>
      <c r="F36" s="15" t="s">
        <v>265</v>
      </c>
      <c r="G36" s="112">
        <v>1223100</v>
      </c>
      <c r="H36" s="16"/>
    </row>
    <row r="37" spans="1:8" ht="82.5" customHeight="1">
      <c r="A37" s="9" t="s">
        <v>335</v>
      </c>
      <c r="B37" s="15" t="s">
        <v>301</v>
      </c>
      <c r="C37" s="15" t="s">
        <v>143</v>
      </c>
      <c r="D37" s="15" t="s">
        <v>144</v>
      </c>
      <c r="E37" s="15" t="s">
        <v>336</v>
      </c>
      <c r="F37" s="15" t="s">
        <v>265</v>
      </c>
      <c r="G37" s="53">
        <v>300000</v>
      </c>
      <c r="H37" s="16"/>
    </row>
    <row r="38" spans="1:8" ht="94.5">
      <c r="A38" s="9" t="s">
        <v>54</v>
      </c>
      <c r="B38" s="15" t="s">
        <v>301</v>
      </c>
      <c r="C38" s="15" t="s">
        <v>143</v>
      </c>
      <c r="D38" s="15" t="s">
        <v>144</v>
      </c>
      <c r="E38" s="15" t="s">
        <v>1</v>
      </c>
      <c r="F38" s="15" t="s">
        <v>265</v>
      </c>
      <c r="G38" s="53">
        <v>20000</v>
      </c>
      <c r="H38" s="16"/>
    </row>
    <row r="39" spans="1:8" ht="78.75">
      <c r="A39" s="9" t="s">
        <v>345</v>
      </c>
      <c r="B39" s="15" t="s">
        <v>301</v>
      </c>
      <c r="C39" s="15" t="s">
        <v>143</v>
      </c>
      <c r="D39" s="15" t="s">
        <v>144</v>
      </c>
      <c r="E39" s="15" t="s">
        <v>346</v>
      </c>
      <c r="F39" s="15" t="s">
        <v>265</v>
      </c>
      <c r="G39" s="53">
        <v>0</v>
      </c>
      <c r="H39" s="16"/>
    </row>
    <row r="40" spans="1:8" ht="110.25">
      <c r="A40" s="9" t="s">
        <v>223</v>
      </c>
      <c r="B40" s="15" t="s">
        <v>301</v>
      </c>
      <c r="C40" s="15" t="s">
        <v>143</v>
      </c>
      <c r="D40" s="15" t="s">
        <v>144</v>
      </c>
      <c r="E40" s="15" t="s">
        <v>8</v>
      </c>
      <c r="F40" s="15" t="s">
        <v>265</v>
      </c>
      <c r="G40" s="53">
        <v>30000</v>
      </c>
      <c r="H40" s="16"/>
    </row>
    <row r="41" spans="1:8" ht="63">
      <c r="A41" s="9" t="s">
        <v>224</v>
      </c>
      <c r="B41" s="15" t="s">
        <v>301</v>
      </c>
      <c r="C41" s="15" t="s">
        <v>143</v>
      </c>
      <c r="D41" s="15" t="s">
        <v>144</v>
      </c>
      <c r="E41" s="15" t="s">
        <v>328</v>
      </c>
      <c r="F41" s="15" t="s">
        <v>265</v>
      </c>
      <c r="G41" s="53">
        <v>739701.3</v>
      </c>
      <c r="H41" s="16"/>
    </row>
    <row r="42" spans="1:8" ht="78.75">
      <c r="A42" s="9" t="s">
        <v>348</v>
      </c>
      <c r="B42" s="93" t="s">
        <v>301</v>
      </c>
      <c r="C42" s="67" t="s">
        <v>143</v>
      </c>
      <c r="D42" s="67" t="s">
        <v>144</v>
      </c>
      <c r="E42" s="67" t="s">
        <v>387</v>
      </c>
      <c r="F42" s="67" t="s">
        <v>265</v>
      </c>
      <c r="G42" s="95">
        <v>40000</v>
      </c>
      <c r="H42" s="16"/>
    </row>
    <row r="43" spans="1:8" ht="110.25">
      <c r="A43" s="9" t="s">
        <v>407</v>
      </c>
      <c r="B43" s="93" t="s">
        <v>301</v>
      </c>
      <c r="C43" s="67" t="s">
        <v>143</v>
      </c>
      <c r="D43" s="67" t="s">
        <v>144</v>
      </c>
      <c r="E43" s="14">
        <v>4390096046</v>
      </c>
      <c r="F43" s="67" t="s">
        <v>265</v>
      </c>
      <c r="G43" s="95">
        <v>100000</v>
      </c>
      <c r="H43" s="16"/>
    </row>
    <row r="44" spans="1:8" ht="126">
      <c r="A44" s="9" t="s">
        <v>406</v>
      </c>
      <c r="B44" s="93" t="s">
        <v>301</v>
      </c>
      <c r="C44" s="67" t="s">
        <v>143</v>
      </c>
      <c r="D44" s="67" t="s">
        <v>144</v>
      </c>
      <c r="E44" s="14">
        <v>4390096048</v>
      </c>
      <c r="F44" s="67" t="s">
        <v>265</v>
      </c>
      <c r="G44" s="95">
        <v>406000</v>
      </c>
      <c r="H44" s="16"/>
    </row>
    <row r="45" spans="1:8" ht="110.25">
      <c r="A45" s="49" t="s">
        <v>326</v>
      </c>
      <c r="B45" s="93" t="s">
        <v>301</v>
      </c>
      <c r="C45" s="67" t="s">
        <v>205</v>
      </c>
      <c r="D45" s="67" t="s">
        <v>140</v>
      </c>
      <c r="E45" s="67" t="s">
        <v>56</v>
      </c>
      <c r="F45" s="67" t="s">
        <v>59</v>
      </c>
      <c r="G45" s="95">
        <v>108000</v>
      </c>
      <c r="H45" s="16"/>
    </row>
    <row r="46" spans="1:8" ht="47.25">
      <c r="A46" s="94" t="s">
        <v>176</v>
      </c>
      <c r="B46" s="15" t="s">
        <v>301</v>
      </c>
      <c r="C46" s="15"/>
      <c r="D46" s="15"/>
      <c r="E46" s="15"/>
      <c r="F46" s="15"/>
      <c r="G46" s="70">
        <f>SUM(G47:G58)</f>
        <v>6000685.4300000006</v>
      </c>
      <c r="H46" s="16"/>
    </row>
    <row r="47" spans="1:8" ht="126">
      <c r="A47" s="9" t="s">
        <v>177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264</v>
      </c>
      <c r="G47" s="55">
        <v>2137365.7000000002</v>
      </c>
      <c r="H47" s="16"/>
    </row>
    <row r="48" spans="1:8" ht="189">
      <c r="A48" s="9" t="s">
        <v>273</v>
      </c>
      <c r="B48" s="15" t="s">
        <v>301</v>
      </c>
      <c r="C48" s="15" t="s">
        <v>145</v>
      </c>
      <c r="D48" s="15" t="s">
        <v>140</v>
      </c>
      <c r="E48" s="15" t="s">
        <v>274</v>
      </c>
      <c r="F48" s="15" t="s">
        <v>264</v>
      </c>
      <c r="G48" s="70">
        <v>6110</v>
      </c>
      <c r="H48" s="16"/>
    </row>
    <row r="49" spans="1:8" ht="189">
      <c r="A49" s="9" t="s">
        <v>275</v>
      </c>
      <c r="B49" s="15" t="s">
        <v>301</v>
      </c>
      <c r="C49" s="15" t="s">
        <v>145</v>
      </c>
      <c r="D49" s="15" t="s">
        <v>140</v>
      </c>
      <c r="E49" s="15" t="s">
        <v>276</v>
      </c>
      <c r="F49" s="15" t="s">
        <v>264</v>
      </c>
      <c r="G49" s="70">
        <v>604820</v>
      </c>
      <c r="H49" s="16"/>
    </row>
    <row r="50" spans="1:8" ht="78" customHeight="1">
      <c r="A50" s="9" t="s">
        <v>55</v>
      </c>
      <c r="B50" s="15" t="s">
        <v>301</v>
      </c>
      <c r="C50" s="15" t="s">
        <v>145</v>
      </c>
      <c r="D50" s="15" t="s">
        <v>140</v>
      </c>
      <c r="E50" s="15" t="s">
        <v>304</v>
      </c>
      <c r="F50" s="15" t="s">
        <v>265</v>
      </c>
      <c r="G50" s="55">
        <v>2020436.36</v>
      </c>
      <c r="H50" s="16"/>
    </row>
    <row r="51" spans="1:8" ht="47.25">
      <c r="A51" s="9" t="s">
        <v>305</v>
      </c>
      <c r="B51" s="15" t="s">
        <v>301</v>
      </c>
      <c r="C51" s="15" t="s">
        <v>145</v>
      </c>
      <c r="D51" s="15" t="s">
        <v>140</v>
      </c>
      <c r="E51" s="15" t="s">
        <v>304</v>
      </c>
      <c r="F51" s="15" t="s">
        <v>266</v>
      </c>
      <c r="G51" s="55">
        <v>7000</v>
      </c>
      <c r="H51" s="16"/>
    </row>
    <row r="52" spans="1:8" ht="114" customHeight="1">
      <c r="A52" s="123" t="s">
        <v>508</v>
      </c>
      <c r="B52" s="15" t="s">
        <v>301</v>
      </c>
      <c r="C52" s="15" t="s">
        <v>145</v>
      </c>
      <c r="D52" s="15" t="s">
        <v>140</v>
      </c>
      <c r="E52" s="15" t="s">
        <v>507</v>
      </c>
      <c r="F52" s="15" t="s">
        <v>265</v>
      </c>
      <c r="G52" s="55">
        <v>252525.25</v>
      </c>
      <c r="H52" s="16"/>
    </row>
    <row r="53" spans="1:8" ht="78.75">
      <c r="A53" s="9" t="s">
        <v>213</v>
      </c>
      <c r="B53" s="15" t="s">
        <v>301</v>
      </c>
      <c r="C53" s="15" t="s">
        <v>145</v>
      </c>
      <c r="D53" s="15" t="s">
        <v>140</v>
      </c>
      <c r="E53" s="15" t="s">
        <v>316</v>
      </c>
      <c r="F53" s="15" t="s">
        <v>265</v>
      </c>
      <c r="G53" s="55">
        <v>241020</v>
      </c>
      <c r="H53" s="16"/>
    </row>
    <row r="54" spans="1:8" ht="141.75">
      <c r="A54" s="9" t="s">
        <v>268</v>
      </c>
      <c r="B54" s="15" t="s">
        <v>301</v>
      </c>
      <c r="C54" s="15" t="s">
        <v>145</v>
      </c>
      <c r="D54" s="15" t="s">
        <v>140</v>
      </c>
      <c r="E54" s="15" t="s">
        <v>319</v>
      </c>
      <c r="F54" s="15" t="s">
        <v>264</v>
      </c>
      <c r="G54" s="55">
        <v>253764.96</v>
      </c>
      <c r="H54" s="16"/>
    </row>
    <row r="55" spans="1:8" ht="78.75">
      <c r="A55" s="9" t="s">
        <v>475</v>
      </c>
      <c r="B55" s="15" t="s">
        <v>301</v>
      </c>
      <c r="C55" s="15" t="s">
        <v>145</v>
      </c>
      <c r="D55" s="15" t="s">
        <v>140</v>
      </c>
      <c r="E55" s="15" t="s">
        <v>319</v>
      </c>
      <c r="F55" s="15" t="s">
        <v>265</v>
      </c>
      <c r="G55" s="55">
        <v>209000</v>
      </c>
      <c r="H55" s="16"/>
    </row>
    <row r="56" spans="1:8" ht="189">
      <c r="A56" s="23" t="s">
        <v>273</v>
      </c>
      <c r="B56" s="15" t="s">
        <v>301</v>
      </c>
      <c r="C56" s="15" t="s">
        <v>145</v>
      </c>
      <c r="D56" s="15" t="s">
        <v>140</v>
      </c>
      <c r="E56" s="15" t="s">
        <v>476</v>
      </c>
      <c r="F56" s="15" t="s">
        <v>264</v>
      </c>
      <c r="G56" s="55">
        <v>10182.16</v>
      </c>
      <c r="H56" s="16"/>
    </row>
    <row r="57" spans="1:8" ht="204.75">
      <c r="A57" s="23" t="s">
        <v>480</v>
      </c>
      <c r="B57" s="15" t="s">
        <v>301</v>
      </c>
      <c r="C57" s="15" t="s">
        <v>145</v>
      </c>
      <c r="D57" s="15" t="s">
        <v>140</v>
      </c>
      <c r="E57" s="15" t="s">
        <v>477</v>
      </c>
      <c r="F57" s="15" t="s">
        <v>264</v>
      </c>
      <c r="G57" s="55">
        <v>193461</v>
      </c>
      <c r="H57" s="16"/>
    </row>
    <row r="58" spans="1:8" ht="94.5">
      <c r="A58" s="23" t="s">
        <v>412</v>
      </c>
      <c r="B58" s="15" t="s">
        <v>301</v>
      </c>
      <c r="C58" s="15" t="s">
        <v>145</v>
      </c>
      <c r="D58" s="15" t="s">
        <v>140</v>
      </c>
      <c r="E58" s="15" t="s">
        <v>413</v>
      </c>
      <c r="F58" s="15" t="s">
        <v>265</v>
      </c>
      <c r="G58" s="55">
        <v>65000</v>
      </c>
      <c r="H58" s="16"/>
    </row>
    <row r="59" spans="1:8" ht="15.75">
      <c r="A59" s="9" t="s">
        <v>269</v>
      </c>
      <c r="B59" s="15"/>
      <c r="C59" s="15"/>
      <c r="D59" s="15"/>
      <c r="E59" s="15"/>
      <c r="F59" s="15"/>
      <c r="G59" s="70">
        <f>G10+G46</f>
        <v>16773582.73</v>
      </c>
      <c r="H59" s="16"/>
    </row>
    <row r="60" spans="1:8">
      <c r="G60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abSelected="1"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37" t="s">
        <v>159</v>
      </c>
      <c r="H1" s="137"/>
    </row>
    <row r="2" spans="1:8" ht="15.75" hidden="1">
      <c r="B2" s="129"/>
      <c r="C2" s="129"/>
      <c r="D2" s="129"/>
      <c r="F2" s="26"/>
      <c r="G2" s="137" t="s">
        <v>158</v>
      </c>
      <c r="H2" s="137"/>
    </row>
    <row r="3" spans="1:8" ht="15.75" hidden="1">
      <c r="A3" s="129"/>
      <c r="B3" s="129"/>
      <c r="C3" s="129"/>
      <c r="D3" s="129"/>
      <c r="F3" s="137" t="s">
        <v>299</v>
      </c>
      <c r="G3" s="137"/>
      <c r="H3" s="137"/>
    </row>
    <row r="4" spans="1:8" ht="15.75" hidden="1">
      <c r="A4" s="129"/>
      <c r="B4" s="129"/>
      <c r="C4" s="129"/>
      <c r="D4" s="129"/>
      <c r="F4" s="137" t="s">
        <v>157</v>
      </c>
      <c r="G4" s="137"/>
      <c r="H4" s="137"/>
    </row>
    <row r="5" spans="1:8" ht="15.75" hidden="1">
      <c r="B5" s="129"/>
      <c r="C5" s="129"/>
      <c r="D5" s="129"/>
      <c r="F5" s="137" t="s">
        <v>160</v>
      </c>
      <c r="G5" s="137"/>
      <c r="H5" s="137"/>
    </row>
    <row r="6" spans="1:8" ht="15.75" hidden="1">
      <c r="B6" s="129"/>
      <c r="C6" s="129"/>
      <c r="D6" s="129"/>
      <c r="F6" s="137" t="s">
        <v>130</v>
      </c>
      <c r="G6" s="137"/>
      <c r="H6" s="137"/>
    </row>
    <row r="7" spans="1:8" ht="79.5" customHeight="1">
      <c r="E7" s="128" t="s">
        <v>500</v>
      </c>
      <c r="F7" s="128"/>
      <c r="G7" s="128"/>
      <c r="H7" s="128"/>
    </row>
    <row r="8" spans="1:8" ht="18.75">
      <c r="A8" s="138" t="s">
        <v>462</v>
      </c>
      <c r="B8" s="138"/>
      <c r="C8" s="138"/>
      <c r="D8" s="138"/>
      <c r="E8" s="138"/>
      <c r="F8" s="138"/>
      <c r="G8" s="138"/>
      <c r="H8" s="138"/>
    </row>
    <row r="9" spans="1:8" ht="63" customHeight="1">
      <c r="A9" s="131" t="s">
        <v>46</v>
      </c>
      <c r="B9" s="131" t="s">
        <v>295</v>
      </c>
      <c r="C9" s="131" t="s">
        <v>139</v>
      </c>
      <c r="D9" s="131" t="s">
        <v>296</v>
      </c>
      <c r="E9" s="131" t="s">
        <v>297</v>
      </c>
      <c r="F9" s="131" t="s">
        <v>123</v>
      </c>
      <c r="G9" s="133" t="s">
        <v>298</v>
      </c>
      <c r="H9" s="135"/>
    </row>
    <row r="10" spans="1:8" ht="21.75" customHeight="1">
      <c r="A10" s="132"/>
      <c r="B10" s="132"/>
      <c r="C10" s="132"/>
      <c r="D10" s="132"/>
      <c r="E10" s="132"/>
      <c r="F10" s="132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483</v>
      </c>
      <c r="B34" s="15" t="s">
        <v>301</v>
      </c>
      <c r="C34" s="15" t="s">
        <v>143</v>
      </c>
      <c r="D34" s="15" t="s">
        <v>141</v>
      </c>
      <c r="E34" s="15" t="s">
        <v>482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10" zoomScale="90" zoomScaleNormal="90" workbookViewId="0">
      <selection activeCell="C17" sqref="C1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37" t="s">
        <v>102</v>
      </c>
      <c r="E1" s="137"/>
    </row>
    <row r="2" spans="1:5" hidden="1">
      <c r="C2" s="26"/>
      <c r="D2" s="137" t="s">
        <v>158</v>
      </c>
      <c r="E2" s="137"/>
    </row>
    <row r="3" spans="1:5" hidden="1">
      <c r="C3" s="137" t="s">
        <v>103</v>
      </c>
      <c r="D3" s="137"/>
      <c r="E3" s="137"/>
    </row>
    <row r="4" spans="1:5" hidden="1">
      <c r="C4" s="137" t="s">
        <v>104</v>
      </c>
      <c r="D4" s="137"/>
      <c r="E4" s="137"/>
    </row>
    <row r="5" spans="1:5" hidden="1">
      <c r="C5" s="137" t="s">
        <v>105</v>
      </c>
      <c r="D5" s="137"/>
      <c r="E5" s="137"/>
    </row>
    <row r="6" spans="1:5" hidden="1">
      <c r="C6" s="137" t="s">
        <v>131</v>
      </c>
      <c r="D6" s="137"/>
      <c r="E6" s="137"/>
    </row>
    <row r="7" spans="1:5" ht="84.75" customHeight="1">
      <c r="B7" s="128" t="s">
        <v>501</v>
      </c>
      <c r="C7" s="128"/>
      <c r="D7" s="128"/>
      <c r="E7" s="128"/>
    </row>
    <row r="8" spans="1:5" ht="52.5" customHeight="1">
      <c r="A8" s="130" t="s">
        <v>464</v>
      </c>
      <c r="B8" s="130"/>
      <c r="C8" s="130"/>
      <c r="D8" s="130"/>
      <c r="E8" s="130"/>
    </row>
    <row r="10" spans="1:5" ht="31.5" customHeight="1">
      <c r="A10" s="131" t="s">
        <v>134</v>
      </c>
      <c r="B10" s="131" t="s">
        <v>46</v>
      </c>
      <c r="C10" s="133" t="s">
        <v>298</v>
      </c>
      <c r="D10" s="134"/>
      <c r="E10" s="135"/>
    </row>
    <row r="11" spans="1:5" ht="15.75">
      <c r="A11" s="132"/>
      <c r="B11" s="132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4632952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6'!G16:G24)</f>
        <v>865000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6'!G25:G26)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703000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6'!G27:G28)</f>
        <v>403000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1896900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6'!G30:G34)</f>
        <v>1896900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3143445.3</v>
      </c>
      <c r="D24" s="24">
        <f>D26</f>
        <v>2373966.29</v>
      </c>
      <c r="E24" s="24">
        <f>E26</f>
        <v>2233966.29</v>
      </c>
    </row>
    <row r="25" spans="1:5" ht="15.75">
      <c r="A25" s="31" t="s">
        <v>484</v>
      </c>
      <c r="B25" s="9" t="s">
        <v>485</v>
      </c>
      <c r="C25" s="24">
        <v>284644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6'!G36:G44)</f>
        <v>2858801.3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6000685.4300000006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6'!G46)</f>
        <v>6000685.4300000006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16773582.73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29" t="s">
        <v>236</v>
      </c>
      <c r="B3" s="129"/>
      <c r="C3" s="129"/>
      <c r="D3" s="129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29" t="s">
        <v>132</v>
      </c>
      <c r="C6" s="129"/>
      <c r="D6" s="129"/>
    </row>
    <row r="7" spans="1:4" ht="86.25" customHeight="1">
      <c r="A7" s="128" t="s">
        <v>502</v>
      </c>
      <c r="B7" s="128"/>
      <c r="C7" s="128"/>
      <c r="D7" s="128"/>
    </row>
    <row r="8" spans="1:4" ht="47.25" customHeight="1">
      <c r="A8" s="140" t="s">
        <v>465</v>
      </c>
      <c r="B8" s="140"/>
      <c r="C8" s="140"/>
      <c r="D8" s="140"/>
    </row>
    <row r="10" spans="1:4" ht="15.75">
      <c r="A10" s="131" t="s">
        <v>147</v>
      </c>
      <c r="B10" s="133" t="s">
        <v>235</v>
      </c>
      <c r="C10" s="134"/>
      <c r="D10" s="135"/>
    </row>
    <row r="11" spans="1:4" ht="15.75">
      <c r="A11" s="132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2023-02-01T07:08:14Z</dcterms:modified>
</cp:coreProperties>
</file>